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45" windowHeight="9090" activeTab="4"/>
  </bookViews>
  <sheets>
    <sheet name="El presenze Fidal " sheetId="1" r:id="rId1"/>
    <sheet name="Altri enti" sheetId="2" r:id="rId2"/>
    <sheet name="El presenze Camp Hinterland" sheetId="3" r:id="rId3"/>
    <sheet name="Totale presenze" sheetId="4" r:id="rId4"/>
    <sheet name="Classifica Generale" sheetId="5" r:id="rId5"/>
  </sheets>
  <definedNames>
    <definedName name="_xlnm._FilterDatabase" localSheetId="1" hidden="1">'Altri enti'!$B$1:$B$196</definedName>
    <definedName name="_xlnm._FilterDatabase" localSheetId="2" hidden="1">'El presenze Camp Hinterland'!$B$1:$B$179</definedName>
    <definedName name="_xlnm._FilterDatabase" localSheetId="0" hidden="1">'El presenze Fidal '!$AG$1:$AG$197</definedName>
    <definedName name="_xlnm._FilterDatabase" localSheetId="3" hidden="1">'Totale presenze'!$B$1:$B$61</definedName>
    <definedName name="_xlfn.COUNTIFS" hidden="1">#NAME?</definedName>
    <definedName name="_xlnm.Print_Area" localSheetId="1">'Altri enti'!$A$1:$AN$64</definedName>
    <definedName name="_xlnm.Print_Area" localSheetId="2">'El presenze Camp Hinterland'!$A$1:$K$61</definedName>
    <definedName name="_xlnm.Print_Area" localSheetId="0">'El presenze Fidal '!$A$1:$AG$63</definedName>
    <definedName name="_xlnm.Print_Titles" localSheetId="1">'Altri enti'!$1:$3</definedName>
    <definedName name="_xlnm.Print_Titles" localSheetId="2">'El presenze Camp Hinterland'!$1:$3</definedName>
    <definedName name="_xlnm.Print_Titles" localSheetId="0">'El presenze Fidal '!$1:$3</definedName>
  </definedNames>
  <calcPr fullCalcOnLoad="1"/>
</workbook>
</file>

<file path=xl/sharedStrings.xml><?xml version="1.0" encoding="utf-8"?>
<sst xmlns="http://schemas.openxmlformats.org/spreadsheetml/2006/main" count="883" uniqueCount="140">
  <si>
    <t>NOME COGNOME</t>
  </si>
  <si>
    <t>ALBERTI GIANLUCA</t>
  </si>
  <si>
    <t>BANA RICCARDO</t>
  </si>
  <si>
    <t>BECCARIS MAURO</t>
  </si>
  <si>
    <t>BERARDI FLAVIO</t>
  </si>
  <si>
    <t>BERETTI ALDO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</si>
  <si>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</si>
  <si>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</si>
  <si>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</si>
  <si>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</si>
  <si>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</si>
  <si>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</si>
  <si>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</si>
  <si>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</si>
  <si>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</si>
  <si>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</si>
  <si>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</si>
  <si>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</si>
  <si>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</si>
  <si>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POLINI GIOVANNI</t>
  </si>
  <si>
    <t>POZZI SEVERO</t>
  </si>
  <si>
    <t>RIZZOLA MASSIMO</t>
  </si>
  <si>
    <t>SALVALAI GIACOMO</t>
  </si>
  <si>
    <t>SALVALAI GIULIO</t>
  </si>
  <si>
    <t>SCARONI ANGELO</t>
  </si>
  <si>
    <t>SCROFFI RENATO</t>
  </si>
  <si>
    <t>SERANA SERGIO</t>
  </si>
  <si>
    <t>TONONI CRISTIAN</t>
  </si>
  <si>
    <t>TRECCANI DARIO SILVANO</t>
  </si>
  <si>
    <t>TURCHETTI MAURIZIO</t>
  </si>
  <si>
    <t>VOLTOLINI RINO</t>
  </si>
  <si>
    <t>ZAMBELLI CLAUDIO</t>
  </si>
  <si>
    <t xml:space="preserve">ZANARDINI ROBERTO </t>
  </si>
  <si>
    <t>ZANARDINI VINCENZO</t>
  </si>
  <si>
    <t>ZILIOLI IVAN</t>
  </si>
  <si>
    <t>BOLDORI MAURIZIO</t>
  </si>
  <si>
    <t>N°</t>
  </si>
  <si>
    <t>Atletica Falegnameria Guerrini</t>
  </si>
  <si>
    <t>TIPO GARA</t>
  </si>
  <si>
    <t>LUOGO E DATA</t>
  </si>
  <si>
    <t>STRADA</t>
  </si>
  <si>
    <t>Totale presenze gruppo</t>
  </si>
  <si>
    <t>LEGENDA:</t>
  </si>
  <si>
    <t xml:space="preserve"> </t>
  </si>
  <si>
    <t xml:space="preserve"> Punteggio Totale</t>
  </si>
  <si>
    <t>Totale punteggio atleta</t>
  </si>
  <si>
    <t>Punteggio Fidal CDS</t>
  </si>
  <si>
    <t>Presenze   Fidal CDS</t>
  </si>
  <si>
    <t>Altre Fidal Punteggio</t>
  </si>
  <si>
    <t>Altre Fidal Presenze</t>
  </si>
  <si>
    <t>Presenze Totale</t>
  </si>
  <si>
    <t>Gare Fidal</t>
  </si>
  <si>
    <t>Percentuale presenze</t>
  </si>
  <si>
    <t>Hinterland</t>
  </si>
  <si>
    <t>BERTOCCHI STEFANO</t>
  </si>
  <si>
    <t>AVALLONE ANTONIO</t>
  </si>
  <si>
    <t>Punteggio Camp. Hint.</t>
  </si>
  <si>
    <t>Presenze Camp. Hint.</t>
  </si>
  <si>
    <t>BOTTA MARCO</t>
  </si>
  <si>
    <t>R=1</t>
  </si>
  <si>
    <t>BERTA BRUNO</t>
  </si>
  <si>
    <t>HINTERLAND GARDESANO</t>
  </si>
  <si>
    <t>BALDINI ROBERTA</t>
  </si>
  <si>
    <t>PAPA MARA</t>
  </si>
  <si>
    <t>PASQUALI CESARINA</t>
  </si>
  <si>
    <t>SANDRINI ANNA</t>
  </si>
  <si>
    <t>SANDRINI MARIA</t>
  </si>
  <si>
    <t>TONONI SONIA</t>
  </si>
  <si>
    <t>ZALTIERI ANNA</t>
  </si>
  <si>
    <t>Punteggio totale atleti alla gare anno 2016</t>
  </si>
  <si>
    <t>PIOVANI SIMONA</t>
  </si>
  <si>
    <t>TONONI ROBERTO</t>
  </si>
  <si>
    <t>RIZZOLA JENNY</t>
  </si>
  <si>
    <t>OLIVETTI ROBERTO</t>
  </si>
  <si>
    <t>PRETTO LUCA</t>
  </si>
  <si>
    <t>ANATALONI DARIO</t>
  </si>
  <si>
    <t>BOGLIONI STEFANO</t>
  </si>
  <si>
    <t>BENEDETTI LUCA</t>
  </si>
  <si>
    <t>Classifica Generale anno 2018</t>
  </si>
  <si>
    <t>Statistica di presenze atleti gare Fidal 2018</t>
  </si>
  <si>
    <t>BEATINI ROBERTO</t>
  </si>
  <si>
    <t>ZACCHI STEFANO</t>
  </si>
  <si>
    <t>Statistica di presenze atleti al Campionato Hinterland 2018</t>
  </si>
  <si>
    <t>Gare Extra (min 5 atleti)</t>
  </si>
  <si>
    <t>A</t>
  </si>
  <si>
    <t>Puegnago del Garda - 08/01</t>
  </si>
  <si>
    <t>Cross Bedizzole - 06/01</t>
  </si>
  <si>
    <t>Mazzano - 14/01</t>
  </si>
  <si>
    <t>Lonato - 14/01</t>
  </si>
  <si>
    <t>Desenzano del Garda - 21/01</t>
  </si>
  <si>
    <t>Prevalle - 28/01</t>
  </si>
  <si>
    <t>Roè Volcinao - 04/02</t>
  </si>
  <si>
    <t>Nuvolento - 21/01</t>
  </si>
  <si>
    <t>Villa Lagarina - 21/01 (campestre)</t>
  </si>
  <si>
    <t>Nuvolera - 28/01</t>
  </si>
  <si>
    <t>Cross di Martinengo - 28/01</t>
  </si>
  <si>
    <t>Cross di Cellatica - 11/02</t>
  </si>
  <si>
    <t>Cross di Mantova - 04/02</t>
  </si>
  <si>
    <t>Calcinato - 04/02</t>
  </si>
  <si>
    <t>Calcinato - 11/02</t>
  </si>
  <si>
    <t>Brescia - 25/02</t>
  </si>
  <si>
    <t>Cross di Desio - 17/02</t>
  </si>
  <si>
    <t>Rezzato - 18/02</t>
  </si>
  <si>
    <t>Serle - 25/02</t>
  </si>
  <si>
    <t>Maratonina di Treviglio - 25/02</t>
  </si>
  <si>
    <t>Cross di Monza - 24/02</t>
  </si>
  <si>
    <t>Cross di Lissone - 25/02</t>
  </si>
  <si>
    <t>Gargnano - 11/03</t>
  </si>
  <si>
    <t>Medole - 18/03</t>
  </si>
  <si>
    <t>Cross di Lucca (C.I.) - 03/03</t>
  </si>
  <si>
    <t>Nuvolento - 04/03</t>
  </si>
  <si>
    <t>Roma -Ostia - 11/03</t>
  </si>
  <si>
    <t>Brescia Art Marathon - 11/03</t>
  </si>
  <si>
    <t>Casalmoro - 25/03</t>
  </si>
  <si>
    <t>Maddalena - 11/03</t>
  </si>
  <si>
    <t>Corritalia - 18/03</t>
  </si>
  <si>
    <t>Gavardo (Selvapiana) - 18/03</t>
  </si>
  <si>
    <t>Maratonina di Verona - 18/02</t>
  </si>
  <si>
    <t>Cigole - 02/04</t>
  </si>
  <si>
    <t>San Felice del Benaco - 08/04</t>
  </si>
  <si>
    <t>Prati di Calcinato - 20/04</t>
  </si>
  <si>
    <t>Montichiari - 22/04</t>
  </si>
  <si>
    <t>Carpendedolo 25/04</t>
  </si>
  <si>
    <t>sedena di Lonato - 27/04</t>
  </si>
  <si>
    <t>Villa di Salò - 29/04</t>
  </si>
  <si>
    <t>Brescia (Metrorun) - 25/03</t>
  </si>
  <si>
    <t>Serle - 25/03</t>
  </si>
  <si>
    <t>Brescia (Miglio Mico sport) - 24/03</t>
  </si>
  <si>
    <t>Magnifica salodium - 25/03</t>
  </si>
  <si>
    <t>Ospedaletto (Trento) - 02/04</t>
  </si>
  <si>
    <t>Pozzolengo - 18/02 (campestre)</t>
  </si>
  <si>
    <t>Limone di Gavardo - 02/04</t>
  </si>
  <si>
    <t>Cellatica - 08/04</t>
  </si>
  <si>
    <t>Cellatica  - 08/03</t>
  </si>
  <si>
    <t>Nuvolera - 08/04</t>
  </si>
  <si>
    <t>Marcheno - 07/04</t>
  </si>
  <si>
    <t>Documento aggiornato al 15/04/18</t>
  </si>
  <si>
    <t xml:space="preserve">Documento aggiornato al 15/04/18 </t>
  </si>
  <si>
    <t>Vivicittà (Brescia) - 15/04</t>
  </si>
  <si>
    <t>Rezzato - 15/08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</si>
</sst>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5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Harlow Solid Italic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4EA2A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textRotation="90"/>
      <protection locked="0"/>
    </xf>
    <xf numFmtId="0" fontId="9" fillId="34" borderId="16" xfId="0" applyFont="1" applyFill="1" applyBorder="1" applyAlignment="1" applyProtection="1">
      <alignment horizontal="center" textRotation="90"/>
      <protection locked="0"/>
    </xf>
    <xf numFmtId="0" fontId="9" fillId="35" borderId="10" xfId="0" applyFont="1" applyFill="1" applyBorder="1" applyAlignment="1" applyProtection="1">
      <alignment horizontal="center" textRotation="90"/>
      <protection locked="0"/>
    </xf>
    <xf numFmtId="0" fontId="3" fillId="18" borderId="17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 textRotation="90"/>
      <protection locked="0"/>
    </xf>
    <xf numFmtId="0" fontId="0" fillId="0" borderId="0" xfId="0" applyBorder="1" applyAlignment="1">
      <alignment wrapText="1"/>
    </xf>
    <xf numFmtId="0" fontId="3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33" borderId="16" xfId="0" applyFont="1" applyFill="1" applyBorder="1" applyAlignment="1" applyProtection="1">
      <alignment horizontal="center" textRotation="90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textRotation="90"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6" fillId="37" borderId="19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18" borderId="10" xfId="0" applyFill="1" applyBorder="1" applyAlignment="1">
      <alignment horizontal="center" textRotation="9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3" fillId="37" borderId="25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6" fillId="18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3" fillId="36" borderId="22" xfId="0" applyFont="1" applyFill="1" applyBorder="1" applyAlignment="1" applyProtection="1">
      <alignment horizont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9" fontId="13" fillId="37" borderId="26" xfId="5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38" borderId="0" xfId="0" applyFill="1" applyAlignment="1" applyProtection="1">
      <alignment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37" borderId="3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 locked="0"/>
    </xf>
    <xf numFmtId="0" fontId="3" fillId="37" borderId="33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13" fillId="4" borderId="35" xfId="0" applyFont="1" applyFill="1" applyBorder="1" applyAlignment="1" applyProtection="1">
      <alignment horizontal="center"/>
      <protection locked="0"/>
    </xf>
    <xf numFmtId="0" fontId="6" fillId="18" borderId="3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1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wrapText="1"/>
      <protection/>
    </xf>
    <xf numFmtId="0" fontId="0" fillId="0" borderId="42" xfId="0" applyFont="1" applyBorder="1" applyAlignment="1" applyProtection="1">
      <alignment wrapText="1"/>
      <protection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51" fillId="0" borderId="15" xfId="0" applyFont="1" applyFill="1" applyBorder="1" applyAlignment="1" applyProtection="1">
      <alignment horizontal="center"/>
      <protection locked="0"/>
    </xf>
    <xf numFmtId="0" fontId="51" fillId="0" borderId="25" xfId="0" applyFont="1" applyFill="1" applyBorder="1" applyAlignment="1" applyProtection="1">
      <alignment horizontal="center"/>
      <protection locked="0"/>
    </xf>
    <xf numFmtId="0" fontId="51" fillId="0" borderId="30" xfId="0" applyFont="1" applyFill="1" applyBorder="1" applyAlignment="1" applyProtection="1">
      <alignment horizontal="center"/>
      <protection locked="0"/>
    </xf>
    <xf numFmtId="0" fontId="0" fillId="38" borderId="0" xfId="0" applyFont="1" applyFill="1" applyAlignment="1" applyProtection="1">
      <alignment wrapText="1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2" fillId="39" borderId="12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 applyProtection="1">
      <alignment horizontal="center" textRotation="90"/>
      <protection locked="0"/>
    </xf>
    <xf numFmtId="0" fontId="9" fillId="40" borderId="16" xfId="0" applyFont="1" applyFill="1" applyBorder="1" applyAlignment="1" applyProtection="1">
      <alignment horizontal="center" textRotation="90"/>
      <protection locked="0"/>
    </xf>
    <xf numFmtId="0" fontId="3" fillId="40" borderId="10" xfId="0" applyFont="1" applyFill="1" applyBorder="1" applyAlignment="1" applyProtection="1">
      <alignment horizontal="center"/>
      <protection locked="0"/>
    </xf>
    <xf numFmtId="0" fontId="51" fillId="0" borderId="34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left"/>
      <protection/>
    </xf>
    <xf numFmtId="0" fontId="52" fillId="40" borderId="43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left"/>
      <protection/>
    </xf>
    <xf numFmtId="0" fontId="52" fillId="40" borderId="12" xfId="0" applyFont="1" applyFill="1" applyBorder="1" applyAlignment="1" applyProtection="1">
      <alignment horizontal="center"/>
      <protection locked="0"/>
    </xf>
    <xf numFmtId="0" fontId="52" fillId="40" borderId="43" xfId="0" applyFont="1" applyFill="1" applyBorder="1" applyAlignment="1" applyProtection="1">
      <alignment horizontal="center"/>
      <protection locked="0"/>
    </xf>
    <xf numFmtId="0" fontId="7" fillId="39" borderId="12" xfId="0" applyFont="1" applyFill="1" applyBorder="1" applyAlignment="1" applyProtection="1">
      <alignment vertical="center" wrapText="1"/>
      <protection locked="0"/>
    </xf>
    <xf numFmtId="0" fontId="7" fillId="39" borderId="43" xfId="0" applyFont="1" applyFill="1" applyBorder="1" applyAlignment="1" applyProtection="1">
      <alignment vertical="center" wrapText="1"/>
      <protection locked="0"/>
    </xf>
    <xf numFmtId="0" fontId="7" fillId="39" borderId="23" xfId="0" applyFont="1" applyFill="1" applyBorder="1" applyAlignment="1" applyProtection="1">
      <alignment vertical="center" wrapText="1"/>
      <protection locked="0"/>
    </xf>
    <xf numFmtId="0" fontId="7" fillId="39" borderId="19" xfId="0" applyFont="1" applyFill="1" applyBorder="1" applyAlignment="1" applyProtection="1">
      <alignment vertical="center" wrapText="1"/>
      <protection locked="0"/>
    </xf>
    <xf numFmtId="0" fontId="2" fillId="39" borderId="12" xfId="0" applyFont="1" applyFill="1" applyBorder="1" applyAlignment="1" applyProtection="1">
      <alignment horizontal="center" vertical="center" wrapText="1"/>
      <protection/>
    </xf>
    <xf numFmtId="0" fontId="2" fillId="39" borderId="43" xfId="0" applyFont="1" applyFill="1" applyBorder="1" applyAlignment="1" applyProtection="1">
      <alignment horizontal="center" vertical="center" wrapText="1"/>
      <protection/>
    </xf>
    <xf numFmtId="0" fontId="2" fillId="39" borderId="32" xfId="0" applyFont="1" applyFill="1" applyBorder="1" applyAlignment="1" applyProtection="1">
      <alignment horizontal="center" vertical="center" wrapText="1"/>
      <protection/>
    </xf>
    <xf numFmtId="0" fontId="6" fillId="40" borderId="43" xfId="0" applyFont="1" applyFill="1" applyBorder="1" applyAlignment="1" applyProtection="1">
      <alignment horizontal="center"/>
      <protection locked="0"/>
    </xf>
    <xf numFmtId="0" fontId="6" fillId="40" borderId="32" xfId="0" applyFont="1" applyFill="1" applyBorder="1" applyAlignment="1" applyProtection="1">
      <alignment horizontal="center"/>
      <protection locked="0"/>
    </xf>
    <xf numFmtId="0" fontId="3" fillId="18" borderId="22" xfId="0" applyFont="1" applyFill="1" applyBorder="1" applyAlignment="1" applyProtection="1">
      <alignment horizontal="center" textRotation="90"/>
      <protection locked="0"/>
    </xf>
    <xf numFmtId="0" fontId="3" fillId="18" borderId="16" xfId="0" applyFont="1" applyFill="1" applyBorder="1" applyAlignment="1" applyProtection="1">
      <alignment horizontal="center" textRotation="90"/>
      <protection locked="0"/>
    </xf>
    <xf numFmtId="0" fontId="3" fillId="0" borderId="12" xfId="0" applyFont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8" fillId="39" borderId="12" xfId="0" applyFont="1" applyFill="1" applyBorder="1" applyAlignment="1" applyProtection="1">
      <alignment horizontal="center" vertical="center" wrapText="1"/>
      <protection/>
    </xf>
    <xf numFmtId="0" fontId="8" fillId="39" borderId="32" xfId="0" applyFont="1" applyFill="1" applyBorder="1" applyAlignment="1" applyProtection="1">
      <alignment horizontal="center" vertical="center" wrapText="1"/>
      <protection/>
    </xf>
    <xf numFmtId="0" fontId="52" fillId="40" borderId="12" xfId="0" applyFont="1" applyFill="1" applyBorder="1" applyAlignment="1" applyProtection="1">
      <alignment horizontal="center" wrapText="1"/>
      <protection locked="0"/>
    </xf>
    <xf numFmtId="0" fontId="52" fillId="40" borderId="43" xfId="0" applyFont="1" applyFill="1" applyBorder="1" applyAlignment="1" applyProtection="1">
      <alignment horizontal="center" wrapText="1"/>
      <protection locked="0"/>
    </xf>
    <xf numFmtId="0" fontId="52" fillId="40" borderId="32" xfId="0" applyFont="1" applyFill="1" applyBorder="1" applyAlignment="1" applyProtection="1">
      <alignment horizontal="center" wrapText="1"/>
      <protection locked="0"/>
    </xf>
    <xf numFmtId="0" fontId="8" fillId="39" borderId="12" xfId="0" applyFont="1" applyFill="1" applyBorder="1" applyAlignment="1">
      <alignment horizontal="center" vertical="center" wrapText="1"/>
    </xf>
    <xf numFmtId="0" fontId="8" fillId="39" borderId="3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43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43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7" fillId="39" borderId="12" xfId="0" applyFont="1" applyFill="1" applyBorder="1" applyAlignment="1" applyProtection="1">
      <alignment vertical="center" wrapText="1"/>
      <protection/>
    </xf>
    <xf numFmtId="0" fontId="7" fillId="39" borderId="43" xfId="0" applyFont="1" applyFill="1" applyBorder="1" applyAlignment="1" applyProtection="1">
      <alignment vertical="center" wrapText="1"/>
      <protection/>
    </xf>
    <xf numFmtId="0" fontId="7" fillId="39" borderId="32" xfId="0" applyFont="1" applyFill="1" applyBorder="1" applyAlignment="1" applyProtection="1">
      <alignment vertical="center" wrapText="1"/>
      <protection/>
    </xf>
    <xf numFmtId="0" fontId="2" fillId="39" borderId="44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Border="1" applyAlignment="1" applyProtection="1">
      <alignment horizontal="center" vertical="center" wrapText="1"/>
      <protection/>
    </xf>
    <xf numFmtId="0" fontId="7" fillId="39" borderId="23" xfId="0" applyFont="1" applyFill="1" applyBorder="1" applyAlignment="1" applyProtection="1">
      <alignment horizontal="center" vertical="center" wrapText="1"/>
      <protection locked="0"/>
    </xf>
    <xf numFmtId="0" fontId="7" fillId="39" borderId="19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37" borderId="22" xfId="0" applyFont="1" applyFill="1" applyBorder="1" applyAlignment="1" applyProtection="1">
      <alignment horizontal="center" textRotation="90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7" fillId="39" borderId="12" xfId="0" applyFont="1" applyFill="1" applyBorder="1" applyAlignment="1" applyProtection="1">
      <alignment horizontal="center" vertical="center" wrapText="1"/>
      <protection locked="0"/>
    </xf>
    <xf numFmtId="0" fontId="7" fillId="39" borderId="43" xfId="0" applyFont="1" applyFill="1" applyBorder="1" applyAlignment="1" applyProtection="1">
      <alignment horizontal="center" vertical="center" wrapText="1"/>
      <protection locked="0"/>
    </xf>
    <xf numFmtId="0" fontId="7" fillId="39" borderId="32" xfId="0" applyFont="1" applyFill="1" applyBorder="1" applyAlignment="1" applyProtection="1">
      <alignment horizontal="center" vertical="center" wrapText="1"/>
      <protection locked="0"/>
    </xf>
    <xf numFmtId="0" fontId="3" fillId="18" borderId="19" xfId="0" applyFont="1" applyFill="1" applyBorder="1" applyAlignment="1" applyProtection="1">
      <alignment horizontal="center" textRotation="90"/>
      <protection locked="0"/>
    </xf>
    <xf numFmtId="0" fontId="0" fillId="0" borderId="45" xfId="0" applyBorder="1" applyAlignment="1">
      <alignment horizontal="center" textRotation="9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4" borderId="22" xfId="0" applyFont="1" applyFill="1" applyBorder="1" applyAlignment="1" applyProtection="1">
      <alignment horizontal="center" textRotation="90"/>
      <protection locked="0"/>
    </xf>
    <xf numFmtId="0" fontId="0" fillId="4" borderId="41" xfId="0" applyFill="1" applyBorder="1" applyAlignment="1">
      <alignment textRotation="90"/>
    </xf>
    <xf numFmtId="0" fontId="0" fillId="0" borderId="4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7" borderId="41" xfId="0" applyFill="1" applyBorder="1" applyAlignment="1">
      <alignment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57" sqref="Y57"/>
    </sheetView>
  </sheetViews>
  <sheetFormatPr defaultColWidth="9.140625" defaultRowHeight="12.75"/>
  <cols>
    <col min="1" max="1" width="6.7109375" style="68" customWidth="1"/>
    <col min="2" max="2" width="30.7109375" style="68" customWidth="1"/>
    <col min="3" max="31" width="4.7109375" style="85" customWidth="1"/>
    <col min="32" max="32" width="4.7109375" style="69" customWidth="1"/>
    <col min="33" max="33" width="4.7109375" style="68" customWidth="1"/>
    <col min="34" max="34" width="5.421875" style="68" customWidth="1"/>
    <col min="35" max="16384" width="9.140625" style="68" customWidth="1"/>
  </cols>
  <sheetData>
    <row r="1" spans="1:33" s="1" customFormat="1" ht="54.75" customHeight="1" thickBot="1">
      <c r="A1" s="132" t="s">
        <v>37</v>
      </c>
      <c r="B1" s="133"/>
      <c r="C1" s="119" t="s">
        <v>79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Q1" s="115" t="s">
        <v>137</v>
      </c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7"/>
      <c r="AG1" s="118"/>
    </row>
    <row r="2" spans="1:33" s="1" customFormat="1" ht="21" customHeight="1" thickBot="1">
      <c r="A2" s="2"/>
      <c r="B2" s="5"/>
      <c r="C2" s="113"/>
      <c r="D2" s="114"/>
      <c r="E2" s="114"/>
      <c r="F2" s="114"/>
      <c r="G2" s="114"/>
      <c r="H2" s="114"/>
      <c r="I2" s="111"/>
      <c r="J2" s="134"/>
      <c r="K2" s="135"/>
      <c r="L2" s="135"/>
      <c r="M2" s="135"/>
      <c r="N2" s="136"/>
      <c r="O2" s="113"/>
      <c r="P2" s="114"/>
      <c r="Q2" s="114"/>
      <c r="R2" s="114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3"/>
      <c r="AF2" s="29"/>
      <c r="AG2" s="124" t="s">
        <v>45</v>
      </c>
    </row>
    <row r="3" spans="1:33" s="1" customFormat="1" ht="139.5" customHeight="1" thickBot="1">
      <c r="A3" s="2"/>
      <c r="B3" s="5" t="s">
        <v>39</v>
      </c>
      <c r="C3" s="106" t="s">
        <v>86</v>
      </c>
      <c r="D3" s="106" t="s">
        <v>93</v>
      </c>
      <c r="E3" s="106" t="s">
        <v>95</v>
      </c>
      <c r="F3" s="106" t="s">
        <v>97</v>
      </c>
      <c r="G3" s="106" t="s">
        <v>96</v>
      </c>
      <c r="H3" s="106" t="s">
        <v>101</v>
      </c>
      <c r="I3" s="106" t="s">
        <v>117</v>
      </c>
      <c r="J3" s="106" t="s">
        <v>105</v>
      </c>
      <c r="K3" s="106" t="s">
        <v>104</v>
      </c>
      <c r="L3" s="106" t="s">
        <v>106</v>
      </c>
      <c r="M3" s="106" t="s">
        <v>109</v>
      </c>
      <c r="N3" s="106" t="s">
        <v>111</v>
      </c>
      <c r="O3" s="107" t="s">
        <v>112</v>
      </c>
      <c r="P3" s="107" t="s">
        <v>115</v>
      </c>
      <c r="Q3" s="107" t="s">
        <v>127</v>
      </c>
      <c r="R3" s="107" t="s">
        <v>129</v>
      </c>
      <c r="S3" s="107" t="s">
        <v>132</v>
      </c>
      <c r="T3" s="107" t="s">
        <v>138</v>
      </c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31" t="s">
        <v>41</v>
      </c>
      <c r="AG3" s="125"/>
    </row>
    <row r="4" spans="1:33" s="1" customFormat="1" ht="27.75" customHeight="1" thickBot="1">
      <c r="A4" s="2" t="s">
        <v>36</v>
      </c>
      <c r="B4" s="4" t="s">
        <v>0</v>
      </c>
      <c r="C4" s="108">
        <f>COUNTIF(C5:C60,"3")</f>
        <v>31</v>
      </c>
      <c r="D4" s="108">
        <f aca="true" t="shared" si="0" ref="D4:AE4">COUNTIF(D5:D60,"3")</f>
        <v>1</v>
      </c>
      <c r="E4" s="108">
        <f t="shared" si="0"/>
        <v>1</v>
      </c>
      <c r="F4" s="108">
        <f t="shared" si="0"/>
        <v>23</v>
      </c>
      <c r="G4" s="108">
        <f>COUNTIF(G5:G60,"3")+1</f>
        <v>29</v>
      </c>
      <c r="H4" s="108">
        <f t="shared" si="0"/>
        <v>1</v>
      </c>
      <c r="I4" s="108">
        <f t="shared" si="0"/>
        <v>1</v>
      </c>
      <c r="J4" s="108">
        <f t="shared" si="0"/>
        <v>1</v>
      </c>
      <c r="K4" s="108">
        <f t="shared" si="0"/>
        <v>2</v>
      </c>
      <c r="L4" s="108">
        <f t="shared" si="0"/>
        <v>1</v>
      </c>
      <c r="M4" s="108">
        <f t="shared" si="0"/>
        <v>7</v>
      </c>
      <c r="N4" s="108">
        <f t="shared" si="0"/>
        <v>1</v>
      </c>
      <c r="O4" s="108">
        <f t="shared" si="0"/>
        <v>23</v>
      </c>
      <c r="P4" s="108">
        <f t="shared" si="0"/>
        <v>26</v>
      </c>
      <c r="Q4" s="108">
        <f t="shared" si="0"/>
        <v>1</v>
      </c>
      <c r="R4" s="108">
        <f t="shared" si="0"/>
        <v>1</v>
      </c>
      <c r="S4" s="108">
        <f t="shared" si="0"/>
        <v>7</v>
      </c>
      <c r="T4" s="108">
        <f>COUNTIF(T5:T60,"3")+2</f>
        <v>31</v>
      </c>
      <c r="U4" s="108">
        <f t="shared" si="0"/>
        <v>0</v>
      </c>
      <c r="V4" s="108">
        <f t="shared" si="0"/>
        <v>0</v>
      </c>
      <c r="W4" s="108">
        <f t="shared" si="0"/>
        <v>0</v>
      </c>
      <c r="X4" s="108">
        <f t="shared" si="0"/>
        <v>0</v>
      </c>
      <c r="Y4" s="108">
        <f t="shared" si="0"/>
        <v>0</v>
      </c>
      <c r="Z4" s="108">
        <f t="shared" si="0"/>
        <v>0</v>
      </c>
      <c r="AA4" s="108">
        <f t="shared" si="0"/>
        <v>0</v>
      </c>
      <c r="AB4" s="108">
        <f t="shared" si="0"/>
        <v>0</v>
      </c>
      <c r="AC4" s="108">
        <f t="shared" si="0"/>
        <v>0</v>
      </c>
      <c r="AD4" s="108">
        <f t="shared" si="0"/>
        <v>0</v>
      </c>
      <c r="AE4" s="108">
        <f t="shared" si="0"/>
        <v>0</v>
      </c>
      <c r="AF4" s="30">
        <f>SUM(AF5:AF60)</f>
        <v>188</v>
      </c>
      <c r="AG4" s="16"/>
    </row>
    <row r="5" spans="1:33" ht="28.5" customHeight="1" thickBot="1">
      <c r="A5" s="2">
        <v>1</v>
      </c>
      <c r="B5" s="6" t="s">
        <v>1</v>
      </c>
      <c r="C5" s="98" t="s">
        <v>84</v>
      </c>
      <c r="D5" s="8"/>
      <c r="E5" s="8"/>
      <c r="F5" s="98" t="s">
        <v>84</v>
      </c>
      <c r="G5" s="98" t="s">
        <v>84</v>
      </c>
      <c r="H5" s="8"/>
      <c r="I5" s="8"/>
      <c r="J5" s="8"/>
      <c r="K5" s="8"/>
      <c r="L5" s="98"/>
      <c r="M5" s="8"/>
      <c r="N5" s="8"/>
      <c r="O5" s="98" t="s">
        <v>84</v>
      </c>
      <c r="P5" s="98" t="s">
        <v>84</v>
      </c>
      <c r="Q5" s="8"/>
      <c r="R5" s="8"/>
      <c r="S5" s="8"/>
      <c r="T5" s="98" t="s">
        <v>84</v>
      </c>
      <c r="U5" s="8"/>
      <c r="V5" s="98"/>
      <c r="W5" s="8"/>
      <c r="X5" s="98"/>
      <c r="Y5" s="98"/>
      <c r="Z5" s="98"/>
      <c r="AA5" s="98"/>
      <c r="AB5" s="98"/>
      <c r="AC5" s="98"/>
      <c r="AD5" s="8"/>
      <c r="AE5" s="58"/>
      <c r="AF5" s="32">
        <f aca="true" t="shared" si="1" ref="AF5:AF23">COUNTIF(C5:AE5,"3")+COUNTIF(C5:AE5,"10")+COUNTIF(C5:AE5,"5")</f>
        <v>0</v>
      </c>
      <c r="AG5" s="12">
        <f aca="true" t="shared" si="2" ref="AG5:AG39">SUM(C5:AE5)</f>
        <v>0</v>
      </c>
    </row>
    <row r="6" spans="1:33" ht="28.5" customHeight="1" thickBot="1">
      <c r="A6" s="2">
        <v>2</v>
      </c>
      <c r="B6" s="6" t="s">
        <v>75</v>
      </c>
      <c r="C6" s="8">
        <v>3</v>
      </c>
      <c r="D6" s="8"/>
      <c r="E6" s="8"/>
      <c r="F6" s="8">
        <v>3</v>
      </c>
      <c r="G6" s="8">
        <v>3</v>
      </c>
      <c r="H6" s="8"/>
      <c r="I6" s="8"/>
      <c r="J6" s="8"/>
      <c r="K6" s="8"/>
      <c r="L6" s="98"/>
      <c r="M6" s="8"/>
      <c r="N6" s="8"/>
      <c r="O6" s="8">
        <v>3</v>
      </c>
      <c r="P6" s="8">
        <v>3</v>
      </c>
      <c r="Q6" s="8"/>
      <c r="R6" s="8"/>
      <c r="S6" s="8">
        <v>3</v>
      </c>
      <c r="T6" s="8">
        <v>3</v>
      </c>
      <c r="U6" s="8"/>
      <c r="V6" s="98"/>
      <c r="W6" s="8"/>
      <c r="X6" s="98"/>
      <c r="Y6" s="98"/>
      <c r="Z6" s="8"/>
      <c r="AA6" s="8"/>
      <c r="AB6" s="8"/>
      <c r="AC6" s="8"/>
      <c r="AD6" s="8"/>
      <c r="AE6" s="58"/>
      <c r="AF6" s="32">
        <f t="shared" si="1"/>
        <v>7</v>
      </c>
      <c r="AG6" s="12">
        <f t="shared" si="2"/>
        <v>21</v>
      </c>
    </row>
    <row r="7" spans="1:33" ht="28.5" customHeight="1" thickBot="1">
      <c r="A7" s="2">
        <v>3</v>
      </c>
      <c r="B7" s="6" t="s">
        <v>55</v>
      </c>
      <c r="C7" s="8">
        <v>3</v>
      </c>
      <c r="D7" s="8"/>
      <c r="E7" s="8"/>
      <c r="F7" s="8">
        <v>3</v>
      </c>
      <c r="G7" s="98" t="s">
        <v>84</v>
      </c>
      <c r="H7" s="3"/>
      <c r="I7" s="3"/>
      <c r="J7" s="8"/>
      <c r="K7" s="8"/>
      <c r="L7" s="8"/>
      <c r="M7" s="8"/>
      <c r="N7" s="8"/>
      <c r="O7" s="8">
        <v>3</v>
      </c>
      <c r="P7" s="8">
        <v>3</v>
      </c>
      <c r="Q7" s="8"/>
      <c r="R7" s="8"/>
      <c r="S7" s="3">
        <v>3</v>
      </c>
      <c r="T7" s="8">
        <v>3</v>
      </c>
      <c r="U7" s="8"/>
      <c r="V7" s="8"/>
      <c r="W7" s="8"/>
      <c r="X7" s="8"/>
      <c r="Y7" s="8"/>
      <c r="Z7" s="3"/>
      <c r="AA7" s="3"/>
      <c r="AB7" s="3"/>
      <c r="AC7" s="3"/>
      <c r="AD7" s="3"/>
      <c r="AE7" s="3"/>
      <c r="AF7" s="32">
        <f t="shared" si="1"/>
        <v>6</v>
      </c>
      <c r="AG7" s="12">
        <f t="shared" si="2"/>
        <v>18</v>
      </c>
    </row>
    <row r="8" spans="1:33" ht="28.5" customHeight="1" thickBot="1">
      <c r="A8" s="2">
        <v>4</v>
      </c>
      <c r="B8" s="6" t="s">
        <v>62</v>
      </c>
      <c r="C8" s="8">
        <v>3</v>
      </c>
      <c r="D8" s="8"/>
      <c r="E8" s="8"/>
      <c r="F8" s="98" t="s">
        <v>84</v>
      </c>
      <c r="G8" s="8">
        <v>3</v>
      </c>
      <c r="H8" s="3"/>
      <c r="I8" s="3"/>
      <c r="J8" s="8"/>
      <c r="K8" s="8"/>
      <c r="L8" s="98"/>
      <c r="M8" s="8"/>
      <c r="N8" s="8"/>
      <c r="O8" s="98" t="s">
        <v>84</v>
      </c>
      <c r="P8" s="8">
        <v>3</v>
      </c>
      <c r="Q8" s="8"/>
      <c r="R8" s="8"/>
      <c r="S8" s="8"/>
      <c r="T8" s="98" t="s">
        <v>84</v>
      </c>
      <c r="U8" s="98"/>
      <c r="V8" s="98"/>
      <c r="W8" s="8"/>
      <c r="X8" s="98"/>
      <c r="Y8" s="98"/>
      <c r="Z8" s="98"/>
      <c r="AA8" s="98"/>
      <c r="AB8" s="8"/>
      <c r="AC8" s="98"/>
      <c r="AD8" s="98"/>
      <c r="AE8" s="3"/>
      <c r="AF8" s="32">
        <f t="shared" si="1"/>
        <v>3</v>
      </c>
      <c r="AG8" s="12">
        <f t="shared" si="2"/>
        <v>9</v>
      </c>
    </row>
    <row r="9" spans="1:33" ht="28.5" customHeight="1" thickBot="1">
      <c r="A9" s="2">
        <v>5</v>
      </c>
      <c r="B9" s="6" t="s">
        <v>2</v>
      </c>
      <c r="C9" s="8">
        <v>3</v>
      </c>
      <c r="D9" s="8"/>
      <c r="E9" s="8"/>
      <c r="F9" s="8">
        <v>3</v>
      </c>
      <c r="G9" s="8">
        <v>3</v>
      </c>
      <c r="H9" s="8"/>
      <c r="I9" s="8"/>
      <c r="J9" s="8"/>
      <c r="K9" s="8"/>
      <c r="L9" s="98"/>
      <c r="M9" s="8"/>
      <c r="N9" s="8"/>
      <c r="O9" s="98" t="s">
        <v>84</v>
      </c>
      <c r="P9" s="8">
        <v>3</v>
      </c>
      <c r="Q9" s="8"/>
      <c r="R9" s="8"/>
      <c r="S9" s="3"/>
      <c r="T9" s="8">
        <v>1</v>
      </c>
      <c r="U9" s="8"/>
      <c r="V9" s="98"/>
      <c r="W9" s="98"/>
      <c r="X9" s="98"/>
      <c r="Y9" s="98"/>
      <c r="Z9" s="98"/>
      <c r="AA9" s="98"/>
      <c r="AB9" s="98"/>
      <c r="AC9" s="98"/>
      <c r="AD9" s="8"/>
      <c r="AE9" s="58"/>
      <c r="AF9" s="32">
        <f>COUNTIF(C9:AE9,"3")+COUNTIF(C9:AE9,"10")+COUNTIF(C9:AE9,"5")+1</f>
        <v>5</v>
      </c>
      <c r="AG9" s="12">
        <f t="shared" si="2"/>
        <v>13</v>
      </c>
    </row>
    <row r="10" spans="1:33" ht="28.5" customHeight="1" thickBot="1">
      <c r="A10" s="2">
        <v>6</v>
      </c>
      <c r="B10" s="6" t="s">
        <v>80</v>
      </c>
      <c r="C10" s="98" t="s">
        <v>84</v>
      </c>
      <c r="D10" s="8"/>
      <c r="E10" s="8"/>
      <c r="F10" s="8">
        <v>3</v>
      </c>
      <c r="G10" s="8">
        <v>3</v>
      </c>
      <c r="H10" s="8"/>
      <c r="I10" s="8"/>
      <c r="J10" s="8"/>
      <c r="K10" s="8"/>
      <c r="L10" s="98"/>
      <c r="M10" s="8"/>
      <c r="N10" s="8"/>
      <c r="O10" s="8">
        <v>3</v>
      </c>
      <c r="P10" s="98" t="s">
        <v>84</v>
      </c>
      <c r="Q10" s="8"/>
      <c r="R10" s="8"/>
      <c r="S10" s="8"/>
      <c r="T10" s="8">
        <v>3</v>
      </c>
      <c r="U10" s="98"/>
      <c r="V10" s="98"/>
      <c r="W10" s="98"/>
      <c r="X10" s="98"/>
      <c r="Y10" s="98"/>
      <c r="Z10" s="98"/>
      <c r="AA10" s="98"/>
      <c r="AB10" s="8"/>
      <c r="AC10" s="8"/>
      <c r="AD10" s="98"/>
      <c r="AE10" s="58"/>
      <c r="AF10" s="32">
        <f t="shared" si="1"/>
        <v>4</v>
      </c>
      <c r="AG10" s="12">
        <f t="shared" si="2"/>
        <v>12</v>
      </c>
    </row>
    <row r="11" spans="1:33" ht="28.5" customHeight="1" thickBot="1">
      <c r="A11" s="2">
        <v>7</v>
      </c>
      <c r="B11" s="6" t="s">
        <v>3</v>
      </c>
      <c r="C11" s="98" t="s">
        <v>84</v>
      </c>
      <c r="D11" s="57"/>
      <c r="E11" s="3"/>
      <c r="F11" s="98" t="s">
        <v>84</v>
      </c>
      <c r="G11" s="98" t="s">
        <v>84</v>
      </c>
      <c r="H11" s="3"/>
      <c r="I11" s="3"/>
      <c r="J11" s="8"/>
      <c r="K11" s="8"/>
      <c r="L11" s="98"/>
      <c r="M11" s="8"/>
      <c r="N11" s="8"/>
      <c r="O11" s="98" t="s">
        <v>84</v>
      </c>
      <c r="P11" s="98" t="s">
        <v>84</v>
      </c>
      <c r="Q11" s="8"/>
      <c r="R11" s="8"/>
      <c r="S11" s="8"/>
      <c r="T11" s="8">
        <v>1</v>
      </c>
      <c r="U11" s="98"/>
      <c r="V11" s="98"/>
      <c r="W11" s="57"/>
      <c r="X11" s="98"/>
      <c r="Y11" s="98"/>
      <c r="Z11" s="98"/>
      <c r="AA11" s="98"/>
      <c r="AB11" s="98"/>
      <c r="AC11" s="3"/>
      <c r="AD11" s="98"/>
      <c r="AE11" s="3"/>
      <c r="AF11" s="32">
        <f>COUNTIF(C11:AE11,"3")+COUNTIF(C11:AE11,"10")+COUNTIF(C11:AE11,"5")+1</f>
        <v>1</v>
      </c>
      <c r="AG11" s="12">
        <f t="shared" si="2"/>
        <v>1</v>
      </c>
    </row>
    <row r="12" spans="1:33" ht="28.5" customHeight="1" thickBot="1">
      <c r="A12" s="2">
        <v>8</v>
      </c>
      <c r="B12" s="6" t="s">
        <v>77</v>
      </c>
      <c r="C12" s="98" t="s">
        <v>84</v>
      </c>
      <c r="D12" s="98"/>
      <c r="E12" s="98"/>
      <c r="F12" s="98" t="s">
        <v>84</v>
      </c>
      <c r="G12" s="98" t="s">
        <v>84</v>
      </c>
      <c r="H12" s="8"/>
      <c r="I12" s="8"/>
      <c r="J12" s="8"/>
      <c r="K12" s="8"/>
      <c r="L12" s="98"/>
      <c r="M12" s="8"/>
      <c r="N12" s="8"/>
      <c r="O12" s="8">
        <v>3</v>
      </c>
      <c r="P12" s="98" t="s">
        <v>84</v>
      </c>
      <c r="Q12" s="8"/>
      <c r="R12" s="8"/>
      <c r="S12" s="3"/>
      <c r="T12" s="98" t="s">
        <v>84</v>
      </c>
      <c r="U12" s="57"/>
      <c r="V12" s="8"/>
      <c r="W12" s="57"/>
      <c r="X12" s="8"/>
      <c r="Y12" s="8"/>
      <c r="Z12" s="98"/>
      <c r="AA12" s="98"/>
      <c r="AB12" s="98"/>
      <c r="AC12" s="98"/>
      <c r="AD12" s="8"/>
      <c r="AE12" s="58"/>
      <c r="AF12" s="32">
        <f t="shared" si="1"/>
        <v>1</v>
      </c>
      <c r="AG12" s="12">
        <f t="shared" si="2"/>
        <v>3</v>
      </c>
    </row>
    <row r="13" spans="1:33" ht="28.5" customHeight="1" thickBot="1">
      <c r="A13" s="2">
        <v>9</v>
      </c>
      <c r="B13" s="6" t="s">
        <v>4</v>
      </c>
      <c r="C13" s="98" t="s">
        <v>84</v>
      </c>
      <c r="D13" s="8"/>
      <c r="E13" s="8"/>
      <c r="F13" s="98" t="s">
        <v>84</v>
      </c>
      <c r="G13" s="98" t="s">
        <v>84</v>
      </c>
      <c r="H13" s="8"/>
      <c r="I13" s="8"/>
      <c r="J13" s="8"/>
      <c r="K13" s="8"/>
      <c r="L13" s="98"/>
      <c r="M13" s="8"/>
      <c r="N13" s="8"/>
      <c r="O13" s="98" t="s">
        <v>84</v>
      </c>
      <c r="P13" s="98" t="s">
        <v>84</v>
      </c>
      <c r="Q13" s="8"/>
      <c r="R13" s="8"/>
      <c r="S13" s="8"/>
      <c r="T13" s="98" t="s">
        <v>84</v>
      </c>
      <c r="U13" s="8"/>
      <c r="V13" s="98"/>
      <c r="W13" s="8"/>
      <c r="X13" s="98"/>
      <c r="Y13" s="98"/>
      <c r="Z13" s="98"/>
      <c r="AA13" s="98"/>
      <c r="AB13" s="98"/>
      <c r="AC13" s="98"/>
      <c r="AD13" s="98"/>
      <c r="AE13" s="58"/>
      <c r="AF13" s="32">
        <f t="shared" si="1"/>
        <v>0</v>
      </c>
      <c r="AG13" s="12">
        <f t="shared" si="2"/>
        <v>0</v>
      </c>
    </row>
    <row r="14" spans="1:33" ht="28.5" customHeight="1" thickBot="1">
      <c r="A14" s="2">
        <v>10</v>
      </c>
      <c r="B14" s="6" t="s">
        <v>5</v>
      </c>
      <c r="C14" s="98" t="s">
        <v>84</v>
      </c>
      <c r="D14" s="57"/>
      <c r="E14" s="3"/>
      <c r="F14" s="98" t="s">
        <v>84</v>
      </c>
      <c r="G14" s="98" t="s">
        <v>84</v>
      </c>
      <c r="H14" s="3"/>
      <c r="I14" s="3"/>
      <c r="J14" s="8"/>
      <c r="K14" s="8"/>
      <c r="L14" s="98"/>
      <c r="M14" s="8"/>
      <c r="N14" s="8"/>
      <c r="O14" s="98" t="s">
        <v>84</v>
      </c>
      <c r="P14" s="98" t="s">
        <v>84</v>
      </c>
      <c r="Q14" s="8"/>
      <c r="R14" s="8"/>
      <c r="S14" s="8"/>
      <c r="T14" s="98" t="s">
        <v>84</v>
      </c>
      <c r="U14" s="8"/>
      <c r="V14" s="98"/>
      <c r="W14" s="8"/>
      <c r="X14" s="98"/>
      <c r="Y14" s="98"/>
      <c r="Z14" s="8"/>
      <c r="AA14" s="98"/>
      <c r="AB14" s="8"/>
      <c r="AC14" s="8"/>
      <c r="AD14" s="8"/>
      <c r="AE14" s="58"/>
      <c r="AF14" s="32">
        <f t="shared" si="1"/>
        <v>0</v>
      </c>
      <c r="AG14" s="12">
        <f t="shared" si="2"/>
        <v>0</v>
      </c>
    </row>
    <row r="15" spans="1:33" ht="28.5" customHeight="1" thickBot="1">
      <c r="A15" s="2">
        <v>11</v>
      </c>
      <c r="B15" s="6" t="s">
        <v>60</v>
      </c>
      <c r="C15" s="8">
        <v>3</v>
      </c>
      <c r="D15" s="8"/>
      <c r="E15" s="8"/>
      <c r="F15" s="98" t="s">
        <v>84</v>
      </c>
      <c r="G15" s="98" t="s">
        <v>84</v>
      </c>
      <c r="H15" s="3"/>
      <c r="I15" s="3"/>
      <c r="J15" s="8"/>
      <c r="K15" s="8"/>
      <c r="L15" s="98"/>
      <c r="M15" s="8"/>
      <c r="N15" s="8"/>
      <c r="O15" s="8">
        <v>3</v>
      </c>
      <c r="P15" s="3">
        <v>3</v>
      </c>
      <c r="Q15" s="8"/>
      <c r="R15" s="8"/>
      <c r="S15" s="3"/>
      <c r="T15" s="8">
        <v>3</v>
      </c>
      <c r="U15" s="98"/>
      <c r="V15" s="8"/>
      <c r="W15" s="57"/>
      <c r="X15" s="8"/>
      <c r="Y15" s="98"/>
      <c r="Z15" s="98"/>
      <c r="AA15" s="98"/>
      <c r="AB15" s="98"/>
      <c r="AC15" s="98"/>
      <c r="AD15" s="3"/>
      <c r="AE15" s="3"/>
      <c r="AF15" s="32">
        <f t="shared" si="1"/>
        <v>4</v>
      </c>
      <c r="AG15" s="12">
        <f t="shared" si="2"/>
        <v>12</v>
      </c>
    </row>
    <row r="16" spans="1:33" ht="28.5" customHeight="1" thickBot="1">
      <c r="A16" s="2">
        <v>12</v>
      </c>
      <c r="B16" s="6" t="s">
        <v>54</v>
      </c>
      <c r="C16" s="8">
        <v>3</v>
      </c>
      <c r="D16" s="98"/>
      <c r="E16" s="98"/>
      <c r="F16" s="98" t="s">
        <v>84</v>
      </c>
      <c r="G16" s="8">
        <v>3</v>
      </c>
      <c r="H16" s="3"/>
      <c r="I16" s="3"/>
      <c r="J16" s="8"/>
      <c r="K16" s="8"/>
      <c r="L16" s="98"/>
      <c r="M16" s="8"/>
      <c r="N16" s="8"/>
      <c r="O16" s="98" t="s">
        <v>84</v>
      </c>
      <c r="P16" s="98" t="s">
        <v>84</v>
      </c>
      <c r="Q16" s="8"/>
      <c r="R16" s="8"/>
      <c r="S16" s="8"/>
      <c r="T16" s="8">
        <v>3</v>
      </c>
      <c r="U16" s="98"/>
      <c r="V16" s="98"/>
      <c r="W16" s="98"/>
      <c r="X16" s="98"/>
      <c r="Y16" s="98"/>
      <c r="Z16" s="98"/>
      <c r="AA16" s="98"/>
      <c r="AB16" s="8"/>
      <c r="AC16" s="98"/>
      <c r="AD16" s="8"/>
      <c r="AE16" s="3"/>
      <c r="AF16" s="32">
        <f t="shared" si="1"/>
        <v>3</v>
      </c>
      <c r="AG16" s="12">
        <f t="shared" si="2"/>
        <v>9</v>
      </c>
    </row>
    <row r="17" spans="1:33" ht="28.5" customHeight="1" thickBot="1">
      <c r="A17" s="2">
        <v>13</v>
      </c>
      <c r="B17" s="6" t="s">
        <v>76</v>
      </c>
      <c r="C17" s="8">
        <v>3</v>
      </c>
      <c r="D17" s="8"/>
      <c r="E17" s="8"/>
      <c r="F17" s="8">
        <v>3</v>
      </c>
      <c r="G17" s="8">
        <v>3</v>
      </c>
      <c r="H17" s="8"/>
      <c r="I17" s="8">
        <v>3</v>
      </c>
      <c r="J17" s="8"/>
      <c r="K17" s="8"/>
      <c r="L17" s="98"/>
      <c r="M17" s="8"/>
      <c r="N17" s="8"/>
      <c r="O17" s="8">
        <v>3</v>
      </c>
      <c r="P17" s="8">
        <v>3</v>
      </c>
      <c r="Q17" s="8"/>
      <c r="R17" s="8"/>
      <c r="S17" s="8"/>
      <c r="T17" s="8">
        <v>3</v>
      </c>
      <c r="U17" s="8"/>
      <c r="V17" s="98"/>
      <c r="W17" s="8"/>
      <c r="X17" s="98"/>
      <c r="Y17" s="98"/>
      <c r="Z17" s="8"/>
      <c r="AA17" s="98"/>
      <c r="AB17" s="8"/>
      <c r="AC17" s="98"/>
      <c r="AD17" s="98"/>
      <c r="AE17" s="58"/>
      <c r="AF17" s="32">
        <f t="shared" si="1"/>
        <v>7</v>
      </c>
      <c r="AG17" s="12">
        <f t="shared" si="2"/>
        <v>21</v>
      </c>
    </row>
    <row r="18" spans="1:33" ht="28.5" customHeight="1" thickBot="1">
      <c r="A18" s="2">
        <v>14</v>
      </c>
      <c r="B18" s="6" t="s">
        <v>35</v>
      </c>
      <c r="C18" s="8">
        <v>3</v>
      </c>
      <c r="D18" s="98"/>
      <c r="E18" s="98"/>
      <c r="F18" s="98" t="s">
        <v>84</v>
      </c>
      <c r="G18" s="8">
        <v>3</v>
      </c>
      <c r="H18" s="8"/>
      <c r="I18" s="8"/>
      <c r="J18" s="8"/>
      <c r="K18" s="8"/>
      <c r="L18" s="98"/>
      <c r="M18" s="8"/>
      <c r="N18" s="8"/>
      <c r="O18" s="8">
        <v>3</v>
      </c>
      <c r="P18" s="8">
        <v>3</v>
      </c>
      <c r="Q18" s="8"/>
      <c r="R18" s="8"/>
      <c r="S18" s="8"/>
      <c r="T18" s="8">
        <v>3</v>
      </c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3"/>
      <c r="AF18" s="32">
        <f t="shared" si="1"/>
        <v>5</v>
      </c>
      <c r="AG18" s="12">
        <f t="shared" si="2"/>
        <v>15</v>
      </c>
    </row>
    <row r="19" spans="1:33" ht="28.5" customHeight="1" thickBot="1">
      <c r="A19" s="2">
        <v>15</v>
      </c>
      <c r="B19" s="6" t="s">
        <v>58</v>
      </c>
      <c r="C19" s="8">
        <v>3</v>
      </c>
      <c r="D19" s="98"/>
      <c r="E19" s="98"/>
      <c r="F19" s="98" t="s">
        <v>84</v>
      </c>
      <c r="G19" s="98" t="s">
        <v>84</v>
      </c>
      <c r="H19" s="3"/>
      <c r="I19" s="3"/>
      <c r="J19" s="8"/>
      <c r="K19" s="8"/>
      <c r="L19" s="98"/>
      <c r="M19" s="8"/>
      <c r="N19" s="8"/>
      <c r="O19" s="98" t="s">
        <v>84</v>
      </c>
      <c r="P19" s="98" t="s">
        <v>84</v>
      </c>
      <c r="Q19" s="8"/>
      <c r="R19" s="8"/>
      <c r="S19" s="8"/>
      <c r="T19" s="98" t="s">
        <v>84</v>
      </c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3"/>
      <c r="AF19" s="32">
        <f t="shared" si="1"/>
        <v>1</v>
      </c>
      <c r="AG19" s="12">
        <f t="shared" si="2"/>
        <v>3</v>
      </c>
    </row>
    <row r="20" spans="1:33" ht="28.5" customHeight="1" thickBot="1">
      <c r="A20" s="2">
        <v>16</v>
      </c>
      <c r="B20" s="6" t="s">
        <v>6</v>
      </c>
      <c r="C20" s="8">
        <v>3</v>
      </c>
      <c r="D20" s="98"/>
      <c r="E20" s="98"/>
      <c r="F20" s="8">
        <v>3</v>
      </c>
      <c r="G20" s="8">
        <v>3</v>
      </c>
      <c r="H20" s="57"/>
      <c r="I20" s="3"/>
      <c r="J20" s="8"/>
      <c r="K20" s="8"/>
      <c r="L20" s="98"/>
      <c r="M20" s="8">
        <v>3</v>
      </c>
      <c r="N20" s="8"/>
      <c r="O20" s="8">
        <v>3</v>
      </c>
      <c r="P20" s="8">
        <v>3</v>
      </c>
      <c r="Q20" s="57"/>
      <c r="R20" s="8"/>
      <c r="S20" s="8">
        <v>3</v>
      </c>
      <c r="T20" s="8">
        <v>3</v>
      </c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3"/>
      <c r="AF20" s="32">
        <f t="shared" si="1"/>
        <v>8</v>
      </c>
      <c r="AG20" s="12">
        <f>SUM(C20:AE20)</f>
        <v>24</v>
      </c>
    </row>
    <row r="21" spans="1:33" ht="28.5" customHeight="1" thickBot="1">
      <c r="A21" s="2">
        <v>17</v>
      </c>
      <c r="B21" s="6" t="s">
        <v>7</v>
      </c>
      <c r="C21" s="8">
        <v>3</v>
      </c>
      <c r="D21" s="8"/>
      <c r="E21" s="8"/>
      <c r="F21" s="8">
        <v>3</v>
      </c>
      <c r="G21" s="8">
        <v>3</v>
      </c>
      <c r="H21" s="8"/>
      <c r="I21" s="8"/>
      <c r="J21" s="8"/>
      <c r="K21" s="8"/>
      <c r="L21" s="98"/>
      <c r="M21" s="8"/>
      <c r="N21" s="8"/>
      <c r="O21" s="8">
        <v>3</v>
      </c>
      <c r="P21" s="98" t="s">
        <v>84</v>
      </c>
      <c r="Q21" s="8"/>
      <c r="R21" s="8"/>
      <c r="S21" s="8"/>
      <c r="T21" s="98" t="s">
        <v>84</v>
      </c>
      <c r="U21" s="98"/>
      <c r="V21" s="98"/>
      <c r="W21" s="8"/>
      <c r="X21" s="8"/>
      <c r="Y21" s="98"/>
      <c r="Z21" s="98"/>
      <c r="AA21" s="8"/>
      <c r="AB21" s="8"/>
      <c r="AC21" s="8"/>
      <c r="AD21" s="98"/>
      <c r="AE21" s="58"/>
      <c r="AF21" s="32">
        <f t="shared" si="1"/>
        <v>4</v>
      </c>
      <c r="AG21" s="12">
        <f>SUM(C21:AE21)</f>
        <v>12</v>
      </c>
    </row>
    <row r="22" spans="1:33" ht="28.5" customHeight="1" thickBot="1">
      <c r="A22" s="2">
        <v>18</v>
      </c>
      <c r="B22" s="6" t="s">
        <v>8</v>
      </c>
      <c r="C22" s="8">
        <v>3</v>
      </c>
      <c r="D22" s="57"/>
      <c r="E22" s="57"/>
      <c r="F22" s="57">
        <v>3</v>
      </c>
      <c r="G22" s="57">
        <v>3</v>
      </c>
      <c r="H22" s="57"/>
      <c r="I22" s="3"/>
      <c r="J22" s="8"/>
      <c r="K22" s="8"/>
      <c r="L22" s="8"/>
      <c r="M22" s="8"/>
      <c r="N22" s="8"/>
      <c r="O22" s="98" t="s">
        <v>84</v>
      </c>
      <c r="P22" s="8">
        <v>3</v>
      </c>
      <c r="Q22" s="8"/>
      <c r="R22" s="8"/>
      <c r="S22" s="57"/>
      <c r="T22" s="8">
        <v>3</v>
      </c>
      <c r="U22" s="8"/>
      <c r="V22" s="98"/>
      <c r="W22" s="57"/>
      <c r="X22" s="8"/>
      <c r="Y22" s="8"/>
      <c r="Z22" s="8"/>
      <c r="AA22" s="8"/>
      <c r="AB22" s="8"/>
      <c r="AC22" s="8"/>
      <c r="AD22" s="8"/>
      <c r="AE22" s="58"/>
      <c r="AF22" s="32">
        <f t="shared" si="1"/>
        <v>5</v>
      </c>
      <c r="AG22" s="12">
        <f t="shared" si="2"/>
        <v>15</v>
      </c>
    </row>
    <row r="23" spans="1:33" ht="28.5" customHeight="1" thickBot="1">
      <c r="A23" s="2">
        <v>19</v>
      </c>
      <c r="B23" s="6" t="s">
        <v>9</v>
      </c>
      <c r="C23" s="8">
        <v>3</v>
      </c>
      <c r="D23" s="8"/>
      <c r="E23" s="8"/>
      <c r="F23" s="8">
        <v>3</v>
      </c>
      <c r="G23" s="8">
        <v>3</v>
      </c>
      <c r="H23" s="8"/>
      <c r="I23" s="8"/>
      <c r="J23" s="8"/>
      <c r="K23" s="8"/>
      <c r="L23" s="98"/>
      <c r="M23" s="8"/>
      <c r="N23" s="8"/>
      <c r="O23" s="98" t="s">
        <v>84</v>
      </c>
      <c r="P23" s="8">
        <v>3</v>
      </c>
      <c r="Q23" s="8"/>
      <c r="R23" s="8"/>
      <c r="S23" s="8"/>
      <c r="T23" s="8">
        <v>3</v>
      </c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58"/>
      <c r="AF23" s="32">
        <f t="shared" si="1"/>
        <v>5</v>
      </c>
      <c r="AG23" s="12">
        <f t="shared" si="2"/>
        <v>15</v>
      </c>
    </row>
    <row r="24" spans="1:33" ht="28.5" customHeight="1" thickBot="1">
      <c r="A24" s="2">
        <v>20</v>
      </c>
      <c r="B24" s="6" t="s">
        <v>10</v>
      </c>
      <c r="C24" s="8">
        <v>3</v>
      </c>
      <c r="D24" s="8"/>
      <c r="E24" s="3"/>
      <c r="F24" s="57">
        <v>3</v>
      </c>
      <c r="G24" s="3">
        <v>1</v>
      </c>
      <c r="H24" s="3"/>
      <c r="I24" s="3"/>
      <c r="J24" s="8"/>
      <c r="K24" s="8"/>
      <c r="L24" s="98"/>
      <c r="M24" s="8"/>
      <c r="N24" s="33"/>
      <c r="O24" s="98" t="s">
        <v>84</v>
      </c>
      <c r="P24" s="98" t="s">
        <v>84</v>
      </c>
      <c r="Q24" s="8"/>
      <c r="R24" s="8"/>
      <c r="S24" s="3"/>
      <c r="T24" s="98" t="s">
        <v>84</v>
      </c>
      <c r="U24" s="8"/>
      <c r="V24" s="98"/>
      <c r="W24" s="57"/>
      <c r="X24" s="98"/>
      <c r="Y24" s="98"/>
      <c r="Z24" s="3"/>
      <c r="AA24" s="3"/>
      <c r="AB24" s="3"/>
      <c r="AC24" s="98"/>
      <c r="AD24" s="3"/>
      <c r="AE24" s="3"/>
      <c r="AF24" s="32">
        <f>COUNTIF(C24:AE24,"3")+COUNTIF(C24:AE24,"10")+COUNTIF(C24:AE24,"5")+1</f>
        <v>3</v>
      </c>
      <c r="AG24" s="12">
        <f t="shared" si="2"/>
        <v>7</v>
      </c>
    </row>
    <row r="25" spans="1:33" ht="28.5" customHeight="1" thickBot="1">
      <c r="A25" s="2">
        <v>22</v>
      </c>
      <c r="B25" s="6" t="s">
        <v>11</v>
      </c>
      <c r="C25" s="98" t="s">
        <v>84</v>
      </c>
      <c r="D25" s="57"/>
      <c r="E25" s="3"/>
      <c r="F25" s="98" t="s">
        <v>84</v>
      </c>
      <c r="G25" s="98" t="s">
        <v>84</v>
      </c>
      <c r="H25" s="57"/>
      <c r="I25" s="3"/>
      <c r="J25" s="8"/>
      <c r="K25" s="8"/>
      <c r="L25" s="98"/>
      <c r="M25" s="8"/>
      <c r="N25" s="8"/>
      <c r="O25" s="8">
        <v>3</v>
      </c>
      <c r="P25" s="8">
        <v>3</v>
      </c>
      <c r="Q25" s="8"/>
      <c r="R25" s="8"/>
      <c r="S25" s="8"/>
      <c r="T25" s="8">
        <v>3</v>
      </c>
      <c r="U25" s="8"/>
      <c r="V25" s="98"/>
      <c r="W25" s="8"/>
      <c r="X25" s="98"/>
      <c r="Y25" s="98"/>
      <c r="Z25" s="98"/>
      <c r="AA25" s="98"/>
      <c r="AB25" s="98"/>
      <c r="AC25" s="98"/>
      <c r="AD25" s="8"/>
      <c r="AE25" s="58"/>
      <c r="AF25" s="32">
        <f aca="true" t="shared" si="3" ref="AF25:AF60">COUNTIF(C25:AE25,"3")+COUNTIF(C25:AE25,"10")+COUNTIF(C25:AE25,"5")</f>
        <v>3</v>
      </c>
      <c r="AG25" s="12">
        <f t="shared" si="2"/>
        <v>9</v>
      </c>
    </row>
    <row r="26" spans="1:33" ht="28.5" customHeight="1" thickBot="1">
      <c r="A26" s="2">
        <v>22</v>
      </c>
      <c r="B26" s="6" t="s">
        <v>12</v>
      </c>
      <c r="C26" s="98" t="s">
        <v>84</v>
      </c>
      <c r="D26" s="57"/>
      <c r="E26" s="3"/>
      <c r="F26" s="98" t="s">
        <v>84</v>
      </c>
      <c r="G26" s="98" t="s">
        <v>84</v>
      </c>
      <c r="H26" s="8"/>
      <c r="I26" s="8"/>
      <c r="J26" s="8"/>
      <c r="K26" s="8"/>
      <c r="L26" s="98"/>
      <c r="M26" s="8"/>
      <c r="N26" s="8"/>
      <c r="O26" s="98" t="s">
        <v>84</v>
      </c>
      <c r="P26" s="98" t="s">
        <v>84</v>
      </c>
      <c r="Q26" s="8"/>
      <c r="R26" s="8"/>
      <c r="S26" s="8"/>
      <c r="T26" s="8">
        <v>3</v>
      </c>
      <c r="U26" s="98"/>
      <c r="V26" s="98"/>
      <c r="W26" s="3"/>
      <c r="X26" s="98"/>
      <c r="Y26" s="98"/>
      <c r="Z26" s="98"/>
      <c r="AA26" s="98"/>
      <c r="AB26" s="98"/>
      <c r="AC26" s="98"/>
      <c r="AD26" s="98"/>
      <c r="AE26" s="58"/>
      <c r="AF26" s="32">
        <f t="shared" si="3"/>
        <v>1</v>
      </c>
      <c r="AG26" s="12">
        <f t="shared" si="2"/>
        <v>3</v>
      </c>
    </row>
    <row r="27" spans="1:33" ht="28.5" customHeight="1" thickBot="1">
      <c r="A27" s="2">
        <v>23</v>
      </c>
      <c r="B27" s="6" t="s">
        <v>13</v>
      </c>
      <c r="C27" s="98" t="s">
        <v>84</v>
      </c>
      <c r="D27" s="8"/>
      <c r="E27" s="8"/>
      <c r="F27" s="98" t="s">
        <v>84</v>
      </c>
      <c r="G27" s="98" t="s">
        <v>84</v>
      </c>
      <c r="H27" s="3"/>
      <c r="I27" s="3"/>
      <c r="J27" s="8"/>
      <c r="K27" s="8"/>
      <c r="L27" s="98"/>
      <c r="M27" s="8"/>
      <c r="N27" s="8"/>
      <c r="O27" s="8">
        <v>3</v>
      </c>
      <c r="P27" s="98" t="s">
        <v>84</v>
      </c>
      <c r="Q27" s="8"/>
      <c r="R27" s="8"/>
      <c r="S27" s="8"/>
      <c r="T27" s="98" t="s">
        <v>84</v>
      </c>
      <c r="U27" s="57"/>
      <c r="V27" s="98"/>
      <c r="W27" s="57"/>
      <c r="X27" s="98"/>
      <c r="Y27" s="98"/>
      <c r="Z27" s="3"/>
      <c r="AA27" s="98"/>
      <c r="AB27" s="98"/>
      <c r="AC27" s="3"/>
      <c r="AD27" s="3"/>
      <c r="AE27" s="20"/>
      <c r="AF27" s="32">
        <f t="shared" si="3"/>
        <v>1</v>
      </c>
      <c r="AG27" s="12">
        <f t="shared" si="2"/>
        <v>3</v>
      </c>
    </row>
    <row r="28" spans="1:33" ht="28.5" customHeight="1" thickBot="1">
      <c r="A28" s="2">
        <v>24</v>
      </c>
      <c r="B28" s="6" t="s">
        <v>14</v>
      </c>
      <c r="C28" s="98" t="s">
        <v>84</v>
      </c>
      <c r="D28" s="8"/>
      <c r="E28" s="8"/>
      <c r="F28" s="98" t="s">
        <v>84</v>
      </c>
      <c r="G28" s="98" t="s">
        <v>84</v>
      </c>
      <c r="H28" s="8"/>
      <c r="I28" s="8"/>
      <c r="J28" s="8"/>
      <c r="K28" s="8"/>
      <c r="L28" s="98"/>
      <c r="M28" s="8"/>
      <c r="N28" s="8"/>
      <c r="O28" s="8">
        <v>3</v>
      </c>
      <c r="P28" s="98" t="s">
        <v>84</v>
      </c>
      <c r="Q28" s="8"/>
      <c r="R28" s="8"/>
      <c r="S28" s="8"/>
      <c r="T28" s="98" t="s">
        <v>84</v>
      </c>
      <c r="U28" s="8"/>
      <c r="V28" s="98"/>
      <c r="W28" s="98"/>
      <c r="X28" s="98"/>
      <c r="Y28" s="98"/>
      <c r="Z28" s="98"/>
      <c r="AA28" s="98"/>
      <c r="AB28" s="98"/>
      <c r="AC28" s="98"/>
      <c r="AD28" s="98"/>
      <c r="AE28" s="3"/>
      <c r="AF28" s="32">
        <f t="shared" si="3"/>
        <v>1</v>
      </c>
      <c r="AG28" s="12">
        <f t="shared" si="2"/>
        <v>3</v>
      </c>
    </row>
    <row r="29" spans="1:33" ht="28.5" customHeight="1" thickBot="1">
      <c r="A29" s="2">
        <v>25</v>
      </c>
      <c r="B29" s="6" t="s">
        <v>15</v>
      </c>
      <c r="C29" s="8">
        <v>3</v>
      </c>
      <c r="D29" s="98"/>
      <c r="E29" s="98"/>
      <c r="F29" s="98" t="s">
        <v>84</v>
      </c>
      <c r="G29" s="98" t="s">
        <v>84</v>
      </c>
      <c r="H29" s="8"/>
      <c r="I29" s="8"/>
      <c r="J29" s="8"/>
      <c r="K29" s="8"/>
      <c r="L29" s="98"/>
      <c r="M29" s="8"/>
      <c r="N29" s="8"/>
      <c r="O29" s="8">
        <v>3</v>
      </c>
      <c r="P29" s="98" t="s">
        <v>84</v>
      </c>
      <c r="Q29" s="8"/>
      <c r="R29" s="8"/>
      <c r="S29" s="8"/>
      <c r="T29" s="8">
        <v>3</v>
      </c>
      <c r="U29" s="98"/>
      <c r="V29" s="8"/>
      <c r="W29" s="98"/>
      <c r="X29" s="98"/>
      <c r="Y29" s="98"/>
      <c r="Z29" s="98"/>
      <c r="AA29" s="98"/>
      <c r="AB29" s="8"/>
      <c r="AC29" s="98"/>
      <c r="AD29" s="98"/>
      <c r="AE29" s="3"/>
      <c r="AF29" s="32">
        <f t="shared" si="3"/>
        <v>3</v>
      </c>
      <c r="AG29" s="12">
        <f t="shared" si="2"/>
        <v>9</v>
      </c>
    </row>
    <row r="30" spans="1:33" ht="28.5" customHeight="1" thickBot="1">
      <c r="A30" s="2">
        <v>26</v>
      </c>
      <c r="B30" s="6" t="s">
        <v>16</v>
      </c>
      <c r="C30" s="8">
        <v>3</v>
      </c>
      <c r="D30" s="8"/>
      <c r="E30" s="8"/>
      <c r="F30" s="98" t="s">
        <v>84</v>
      </c>
      <c r="G30" s="98" t="s">
        <v>84</v>
      </c>
      <c r="H30" s="8"/>
      <c r="I30" s="8"/>
      <c r="J30" s="8"/>
      <c r="K30" s="8"/>
      <c r="L30" s="98"/>
      <c r="M30" s="8"/>
      <c r="N30" s="8"/>
      <c r="O30" s="98" t="s">
        <v>84</v>
      </c>
      <c r="P30" s="98" t="s">
        <v>84</v>
      </c>
      <c r="Q30" s="8"/>
      <c r="R30" s="8"/>
      <c r="S30" s="8"/>
      <c r="T30" s="98" t="s">
        <v>84</v>
      </c>
      <c r="U30" s="98"/>
      <c r="V30" s="98"/>
      <c r="W30" s="8"/>
      <c r="X30" s="98"/>
      <c r="Y30" s="98"/>
      <c r="Z30" s="98"/>
      <c r="AA30" s="98"/>
      <c r="AB30" s="8"/>
      <c r="AC30" s="8"/>
      <c r="AD30" s="8"/>
      <c r="AE30" s="58"/>
      <c r="AF30" s="32">
        <f t="shared" si="3"/>
        <v>1</v>
      </c>
      <c r="AG30" s="12">
        <f t="shared" si="2"/>
        <v>3</v>
      </c>
    </row>
    <row r="31" spans="1:33" ht="28.5" customHeight="1" thickBot="1">
      <c r="A31" s="2">
        <v>27</v>
      </c>
      <c r="B31" s="6" t="s">
        <v>17</v>
      </c>
      <c r="C31" s="8">
        <v>3</v>
      </c>
      <c r="D31" s="98"/>
      <c r="E31" s="3">
        <v>3</v>
      </c>
      <c r="F31" s="57">
        <v>3</v>
      </c>
      <c r="G31" s="8">
        <v>3</v>
      </c>
      <c r="H31" s="8">
        <v>3</v>
      </c>
      <c r="I31" s="8"/>
      <c r="J31" s="8">
        <v>3</v>
      </c>
      <c r="K31" s="8"/>
      <c r="L31" s="8">
        <v>3</v>
      </c>
      <c r="M31" s="8">
        <v>3</v>
      </c>
      <c r="N31" s="8">
        <v>3</v>
      </c>
      <c r="O31" s="98" t="s">
        <v>84</v>
      </c>
      <c r="P31" s="8">
        <v>3</v>
      </c>
      <c r="Q31" s="8">
        <v>3</v>
      </c>
      <c r="R31" s="8">
        <v>3</v>
      </c>
      <c r="S31" s="8"/>
      <c r="T31" s="98" t="s">
        <v>84</v>
      </c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3"/>
      <c r="AF31" s="32">
        <f t="shared" si="3"/>
        <v>12</v>
      </c>
      <c r="AG31" s="12">
        <f t="shared" si="2"/>
        <v>36</v>
      </c>
    </row>
    <row r="32" spans="1:33" ht="28.5" customHeight="1" thickBot="1">
      <c r="A32" s="2">
        <v>28</v>
      </c>
      <c r="B32" s="6" t="s">
        <v>18</v>
      </c>
      <c r="C32" s="98" t="s">
        <v>84</v>
      </c>
      <c r="D32" s="8"/>
      <c r="E32" s="8"/>
      <c r="F32" s="98" t="s">
        <v>84</v>
      </c>
      <c r="G32" s="98" t="s">
        <v>84</v>
      </c>
      <c r="H32" s="8"/>
      <c r="I32" s="8"/>
      <c r="J32" s="8"/>
      <c r="K32" s="8"/>
      <c r="L32" s="98"/>
      <c r="M32" s="8"/>
      <c r="N32" s="8"/>
      <c r="O32" s="98" t="s">
        <v>84</v>
      </c>
      <c r="P32" s="98" t="s">
        <v>84</v>
      </c>
      <c r="Q32" s="8"/>
      <c r="R32" s="8"/>
      <c r="S32" s="8"/>
      <c r="T32" s="98" t="s">
        <v>84</v>
      </c>
      <c r="U32" s="8"/>
      <c r="V32" s="98"/>
      <c r="W32" s="98"/>
      <c r="X32" s="98"/>
      <c r="Y32" s="8"/>
      <c r="Z32" s="8"/>
      <c r="AA32" s="98"/>
      <c r="AB32" s="8"/>
      <c r="AC32" s="8"/>
      <c r="AD32" s="98"/>
      <c r="AE32" s="57"/>
      <c r="AF32" s="32">
        <f t="shared" si="3"/>
        <v>0</v>
      </c>
      <c r="AG32" s="12">
        <f t="shared" si="2"/>
        <v>0</v>
      </c>
    </row>
    <row r="33" spans="1:33" ht="28.5" customHeight="1" thickBot="1">
      <c r="A33" s="2">
        <v>29</v>
      </c>
      <c r="B33" s="6" t="s">
        <v>73</v>
      </c>
      <c r="C33" s="8">
        <v>3</v>
      </c>
      <c r="D33" s="98"/>
      <c r="E33" s="98"/>
      <c r="F33" s="8">
        <v>3</v>
      </c>
      <c r="G33" s="8">
        <v>3</v>
      </c>
      <c r="H33" s="8"/>
      <c r="I33" s="8"/>
      <c r="J33" s="8"/>
      <c r="K33" s="8">
        <v>3</v>
      </c>
      <c r="L33" s="98"/>
      <c r="M33" s="8"/>
      <c r="N33" s="8"/>
      <c r="O33" s="98" t="s">
        <v>84</v>
      </c>
      <c r="P33" s="8">
        <v>3</v>
      </c>
      <c r="Q33" s="8"/>
      <c r="R33" s="8"/>
      <c r="S33" s="8">
        <v>3</v>
      </c>
      <c r="T33" s="98" t="s">
        <v>84</v>
      </c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58"/>
      <c r="AF33" s="32">
        <f t="shared" si="3"/>
        <v>6</v>
      </c>
      <c r="AG33" s="12">
        <f t="shared" si="2"/>
        <v>18</v>
      </c>
    </row>
    <row r="34" spans="1:33" ht="28.5" customHeight="1" thickBot="1">
      <c r="A34" s="2">
        <v>30</v>
      </c>
      <c r="B34" s="6" t="s">
        <v>63</v>
      </c>
      <c r="C34" s="98" t="s">
        <v>84</v>
      </c>
      <c r="D34" s="98"/>
      <c r="E34" s="98"/>
      <c r="F34" s="98" t="s">
        <v>84</v>
      </c>
      <c r="G34" s="98" t="s">
        <v>84</v>
      </c>
      <c r="H34" s="3"/>
      <c r="I34" s="3"/>
      <c r="J34" s="8"/>
      <c r="K34" s="8"/>
      <c r="L34" s="8"/>
      <c r="M34" s="8"/>
      <c r="N34" s="33"/>
      <c r="O34" s="98" t="s">
        <v>84</v>
      </c>
      <c r="P34" s="98" t="s">
        <v>84</v>
      </c>
      <c r="Q34" s="8"/>
      <c r="R34" s="8"/>
      <c r="S34" s="8"/>
      <c r="T34" s="98" t="s">
        <v>84</v>
      </c>
      <c r="U34" s="8"/>
      <c r="V34" s="98"/>
      <c r="W34" s="98"/>
      <c r="X34" s="8"/>
      <c r="Y34" s="98"/>
      <c r="Z34" s="98"/>
      <c r="AA34" s="8"/>
      <c r="AB34" s="8"/>
      <c r="AC34" s="8"/>
      <c r="AD34" s="98"/>
      <c r="AE34" s="20"/>
      <c r="AF34" s="32">
        <f t="shared" si="3"/>
        <v>0</v>
      </c>
      <c r="AG34" s="12">
        <f t="shared" si="2"/>
        <v>0</v>
      </c>
    </row>
    <row r="35" spans="1:33" ht="28.5" customHeight="1" thickBot="1">
      <c r="A35" s="2">
        <v>31</v>
      </c>
      <c r="B35" s="6" t="s">
        <v>64</v>
      </c>
      <c r="C35" s="8">
        <v>3</v>
      </c>
      <c r="D35" s="8"/>
      <c r="E35" s="8"/>
      <c r="F35" s="98" t="s">
        <v>84</v>
      </c>
      <c r="G35" s="8">
        <v>3</v>
      </c>
      <c r="H35" s="3"/>
      <c r="I35" s="3"/>
      <c r="J35" s="8"/>
      <c r="K35" s="8"/>
      <c r="L35" s="98"/>
      <c r="M35" s="8"/>
      <c r="N35" s="33"/>
      <c r="O35" s="98" t="s">
        <v>84</v>
      </c>
      <c r="P35" s="98" t="s">
        <v>84</v>
      </c>
      <c r="Q35" s="8"/>
      <c r="R35" s="8"/>
      <c r="S35" s="8"/>
      <c r="T35" s="8">
        <v>3</v>
      </c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20"/>
      <c r="AF35" s="32">
        <f t="shared" si="3"/>
        <v>3</v>
      </c>
      <c r="AG35" s="12">
        <f t="shared" si="2"/>
        <v>9</v>
      </c>
    </row>
    <row r="36" spans="1:33" ht="28.5" customHeight="1" thickBot="1">
      <c r="A36" s="2">
        <v>32</v>
      </c>
      <c r="B36" s="6" t="s">
        <v>70</v>
      </c>
      <c r="C36" s="98" t="s">
        <v>84</v>
      </c>
      <c r="D36" s="3"/>
      <c r="E36" s="3"/>
      <c r="F36" s="98" t="s">
        <v>84</v>
      </c>
      <c r="G36" s="98" t="s">
        <v>84</v>
      </c>
      <c r="H36" s="3"/>
      <c r="I36" s="3"/>
      <c r="J36" s="8"/>
      <c r="K36" s="8"/>
      <c r="L36" s="98"/>
      <c r="M36" s="8"/>
      <c r="N36" s="33"/>
      <c r="O36" s="98" t="s">
        <v>84</v>
      </c>
      <c r="P36" s="8">
        <v>3</v>
      </c>
      <c r="Q36" s="8"/>
      <c r="R36" s="8"/>
      <c r="S36" s="3"/>
      <c r="T36" s="3">
        <v>3</v>
      </c>
      <c r="U36" s="98"/>
      <c r="V36" s="98"/>
      <c r="W36" s="8"/>
      <c r="X36" s="98"/>
      <c r="Y36" s="98"/>
      <c r="Z36" s="8"/>
      <c r="AA36" s="98"/>
      <c r="AB36" s="8"/>
      <c r="AC36" s="98"/>
      <c r="AD36" s="8"/>
      <c r="AE36" s="20"/>
      <c r="AF36" s="32">
        <f t="shared" si="3"/>
        <v>2</v>
      </c>
      <c r="AG36" s="12">
        <f t="shared" si="2"/>
        <v>6</v>
      </c>
    </row>
    <row r="37" spans="1:33" ht="28.5" customHeight="1" thickBot="1">
      <c r="A37" s="2">
        <v>33</v>
      </c>
      <c r="B37" s="6" t="s">
        <v>19</v>
      </c>
      <c r="C37" s="98" t="s">
        <v>84</v>
      </c>
      <c r="D37" s="98"/>
      <c r="E37" s="98"/>
      <c r="F37" s="98" t="s">
        <v>84</v>
      </c>
      <c r="G37" s="98" t="s">
        <v>84</v>
      </c>
      <c r="H37" s="8"/>
      <c r="I37" s="8"/>
      <c r="J37" s="8"/>
      <c r="K37" s="8"/>
      <c r="L37" s="98"/>
      <c r="M37" s="8"/>
      <c r="N37" s="8"/>
      <c r="O37" s="8">
        <v>3</v>
      </c>
      <c r="P37" s="98" t="s">
        <v>84</v>
      </c>
      <c r="Q37" s="8"/>
      <c r="R37" s="8"/>
      <c r="S37" s="8"/>
      <c r="T37" s="98" t="s">
        <v>84</v>
      </c>
      <c r="U37" s="8"/>
      <c r="V37" s="98"/>
      <c r="W37" s="57"/>
      <c r="X37" s="98"/>
      <c r="Y37" s="98"/>
      <c r="Z37" s="98"/>
      <c r="AA37" s="98"/>
      <c r="AB37" s="8"/>
      <c r="AC37" s="8"/>
      <c r="AD37" s="98"/>
      <c r="AE37" s="20"/>
      <c r="AF37" s="32">
        <f t="shared" si="3"/>
        <v>1</v>
      </c>
      <c r="AG37" s="12">
        <f t="shared" si="2"/>
        <v>3</v>
      </c>
    </row>
    <row r="38" spans="1:33" ht="28.5" customHeight="1" thickBot="1">
      <c r="A38" s="2">
        <v>34</v>
      </c>
      <c r="B38" s="6" t="s">
        <v>20</v>
      </c>
      <c r="C38" s="8">
        <v>3</v>
      </c>
      <c r="D38" s="8"/>
      <c r="E38" s="8"/>
      <c r="F38" s="8">
        <v>3</v>
      </c>
      <c r="G38" s="8">
        <v>3</v>
      </c>
      <c r="H38" s="8"/>
      <c r="I38" s="8"/>
      <c r="J38" s="8"/>
      <c r="K38" s="8"/>
      <c r="L38" s="98"/>
      <c r="M38" s="8">
        <v>3</v>
      </c>
      <c r="N38" s="8"/>
      <c r="O38" s="98" t="s">
        <v>84</v>
      </c>
      <c r="P38" s="8">
        <v>3</v>
      </c>
      <c r="Q38" s="8"/>
      <c r="R38" s="8"/>
      <c r="S38" s="8">
        <v>3</v>
      </c>
      <c r="T38" s="8">
        <v>3</v>
      </c>
      <c r="U38" s="8"/>
      <c r="V38" s="98"/>
      <c r="W38" s="98"/>
      <c r="X38" s="98"/>
      <c r="Y38" s="98"/>
      <c r="Z38" s="98"/>
      <c r="AA38" s="98"/>
      <c r="AB38" s="98"/>
      <c r="AC38" s="8"/>
      <c r="AD38" s="8"/>
      <c r="AE38" s="58"/>
      <c r="AF38" s="32">
        <f t="shared" si="3"/>
        <v>7</v>
      </c>
      <c r="AG38" s="12">
        <f t="shared" si="2"/>
        <v>21</v>
      </c>
    </row>
    <row r="39" spans="1:33" ht="28.5" customHeight="1" thickBot="1">
      <c r="A39" s="2">
        <v>35</v>
      </c>
      <c r="B39" s="6" t="s">
        <v>74</v>
      </c>
      <c r="C39" s="98" t="s">
        <v>84</v>
      </c>
      <c r="D39" s="57"/>
      <c r="E39" s="57"/>
      <c r="F39" s="57">
        <v>3</v>
      </c>
      <c r="G39" s="8">
        <v>3</v>
      </c>
      <c r="H39" s="57"/>
      <c r="I39" s="3"/>
      <c r="J39" s="8"/>
      <c r="K39" s="3"/>
      <c r="L39" s="98"/>
      <c r="M39" s="33"/>
      <c r="N39" s="33"/>
      <c r="O39" s="98" t="s">
        <v>84</v>
      </c>
      <c r="P39" s="98" t="s">
        <v>84</v>
      </c>
      <c r="Q39" s="3"/>
      <c r="R39" s="8"/>
      <c r="S39" s="3"/>
      <c r="T39" s="8">
        <v>3</v>
      </c>
      <c r="U39" s="98"/>
      <c r="V39" s="98"/>
      <c r="W39" s="98"/>
      <c r="X39" s="98"/>
      <c r="Y39" s="98"/>
      <c r="Z39" s="3"/>
      <c r="AA39" s="98"/>
      <c r="AB39" s="3"/>
      <c r="AC39" s="98"/>
      <c r="AD39" s="3"/>
      <c r="AE39" s="58"/>
      <c r="AF39" s="32">
        <f t="shared" si="3"/>
        <v>3</v>
      </c>
      <c r="AG39" s="12">
        <f t="shared" si="2"/>
        <v>9</v>
      </c>
    </row>
    <row r="40" spans="1:33" ht="28.5" customHeight="1" thickBot="1">
      <c r="A40" s="2">
        <v>36</v>
      </c>
      <c r="B40" s="6" t="s">
        <v>72</v>
      </c>
      <c r="C40" s="98" t="s">
        <v>84</v>
      </c>
      <c r="D40" s="8"/>
      <c r="E40" s="8"/>
      <c r="F40" s="98" t="s">
        <v>84</v>
      </c>
      <c r="G40" s="98" t="s">
        <v>84</v>
      </c>
      <c r="H40" s="57"/>
      <c r="I40" s="3"/>
      <c r="J40" s="8"/>
      <c r="K40" s="8"/>
      <c r="L40" s="98"/>
      <c r="M40" s="8"/>
      <c r="N40" s="8"/>
      <c r="O40" s="98" t="s">
        <v>84</v>
      </c>
      <c r="P40" s="98" t="s">
        <v>84</v>
      </c>
      <c r="Q40" s="8"/>
      <c r="R40" s="8"/>
      <c r="S40" s="8"/>
      <c r="T40" s="98" t="s">
        <v>84</v>
      </c>
      <c r="U40" s="8"/>
      <c r="V40" s="98"/>
      <c r="W40" s="57"/>
      <c r="X40" s="98"/>
      <c r="Y40" s="98"/>
      <c r="Z40" s="98"/>
      <c r="AA40" s="98"/>
      <c r="AB40" s="3"/>
      <c r="AC40" s="98"/>
      <c r="AD40" s="57"/>
      <c r="AE40" s="3"/>
      <c r="AF40" s="32">
        <f t="shared" si="3"/>
        <v>0</v>
      </c>
      <c r="AG40" s="12">
        <f aca="true" t="shared" si="4" ref="AG40:AG60">SUM(C40:AE40)</f>
        <v>0</v>
      </c>
    </row>
    <row r="41" spans="1:33" ht="28.5" customHeight="1" thickBot="1">
      <c r="A41" s="2">
        <v>37</v>
      </c>
      <c r="B41" s="6" t="s">
        <v>21</v>
      </c>
      <c r="C41" s="98" t="s">
        <v>84</v>
      </c>
      <c r="D41" s="8"/>
      <c r="E41" s="8"/>
      <c r="F41" s="98" t="s">
        <v>84</v>
      </c>
      <c r="G41" s="98" t="s">
        <v>84</v>
      </c>
      <c r="H41" s="8"/>
      <c r="I41" s="8"/>
      <c r="J41" s="8"/>
      <c r="K41" s="8"/>
      <c r="L41" s="8"/>
      <c r="M41" s="8"/>
      <c r="N41" s="8"/>
      <c r="O41" s="98" t="s">
        <v>84</v>
      </c>
      <c r="P41" s="98" t="s">
        <v>84</v>
      </c>
      <c r="Q41" s="8"/>
      <c r="R41" s="8"/>
      <c r="S41" s="8"/>
      <c r="T41" s="98" t="s">
        <v>84</v>
      </c>
      <c r="U41" s="98"/>
      <c r="V41" s="98"/>
      <c r="W41" s="8"/>
      <c r="X41" s="98"/>
      <c r="Y41" s="98"/>
      <c r="Z41" s="8"/>
      <c r="AA41" s="98"/>
      <c r="AB41" s="98"/>
      <c r="AC41" s="8"/>
      <c r="AD41" s="98"/>
      <c r="AE41" s="58"/>
      <c r="AF41" s="32">
        <f t="shared" si="3"/>
        <v>0</v>
      </c>
      <c r="AG41" s="12">
        <f t="shared" si="4"/>
        <v>0</v>
      </c>
    </row>
    <row r="42" spans="1:33" ht="28.5" customHeight="1" thickBot="1">
      <c r="A42" s="2">
        <v>38</v>
      </c>
      <c r="B42" s="6" t="s">
        <v>22</v>
      </c>
      <c r="C42" s="98" t="s">
        <v>84</v>
      </c>
      <c r="D42" s="57"/>
      <c r="E42" s="3"/>
      <c r="F42" s="98" t="s">
        <v>84</v>
      </c>
      <c r="G42" s="98" t="s">
        <v>84</v>
      </c>
      <c r="H42" s="3"/>
      <c r="I42" s="3"/>
      <c r="J42" s="8"/>
      <c r="K42" s="8"/>
      <c r="L42" s="8"/>
      <c r="M42" s="8"/>
      <c r="N42" s="8"/>
      <c r="O42" s="98" t="s">
        <v>84</v>
      </c>
      <c r="P42" s="98" t="s">
        <v>84</v>
      </c>
      <c r="Q42" s="3"/>
      <c r="R42" s="8"/>
      <c r="S42" s="3"/>
      <c r="T42" s="98" t="s">
        <v>84</v>
      </c>
      <c r="U42" s="98"/>
      <c r="V42" s="98"/>
      <c r="W42" s="8"/>
      <c r="X42" s="98"/>
      <c r="Y42" s="98"/>
      <c r="Z42" s="3"/>
      <c r="AA42" s="98"/>
      <c r="AB42" s="3"/>
      <c r="AC42" s="98"/>
      <c r="AD42" s="98"/>
      <c r="AE42" s="57"/>
      <c r="AF42" s="32">
        <f t="shared" si="3"/>
        <v>0</v>
      </c>
      <c r="AG42" s="12">
        <f t="shared" si="4"/>
        <v>0</v>
      </c>
    </row>
    <row r="43" spans="1:33" ht="28.5" customHeight="1" thickBot="1">
      <c r="A43" s="2">
        <v>39</v>
      </c>
      <c r="B43" s="6" t="s">
        <v>23</v>
      </c>
      <c r="C43" s="98" t="s">
        <v>84</v>
      </c>
      <c r="D43" s="57"/>
      <c r="E43" s="3"/>
      <c r="F43" s="98" t="s">
        <v>84</v>
      </c>
      <c r="G43" s="98" t="s">
        <v>84</v>
      </c>
      <c r="H43" s="3"/>
      <c r="I43" s="3"/>
      <c r="J43" s="8"/>
      <c r="K43" s="8"/>
      <c r="L43" s="98"/>
      <c r="M43" s="8"/>
      <c r="N43" s="8"/>
      <c r="O43" s="98" t="s">
        <v>84</v>
      </c>
      <c r="P43" s="98" t="s">
        <v>84</v>
      </c>
      <c r="Q43" s="3"/>
      <c r="R43" s="8"/>
      <c r="S43" s="8"/>
      <c r="T43" s="98" t="s">
        <v>84</v>
      </c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3"/>
      <c r="AF43" s="32">
        <f t="shared" si="3"/>
        <v>0</v>
      </c>
      <c r="AG43" s="12">
        <f t="shared" si="4"/>
        <v>0</v>
      </c>
    </row>
    <row r="44" spans="1:33" ht="28.5" customHeight="1" thickBot="1">
      <c r="A44" s="2">
        <v>40</v>
      </c>
      <c r="B44" s="6" t="s">
        <v>65</v>
      </c>
      <c r="C44" s="98" t="s">
        <v>84</v>
      </c>
      <c r="D44" s="57"/>
      <c r="E44" s="3"/>
      <c r="F44" s="8">
        <v>3</v>
      </c>
      <c r="G44" s="8">
        <v>3</v>
      </c>
      <c r="H44" s="3"/>
      <c r="I44" s="3"/>
      <c r="J44" s="8"/>
      <c r="K44" s="8"/>
      <c r="L44" s="98"/>
      <c r="M44" s="33"/>
      <c r="N44" s="8"/>
      <c r="O44" s="3">
        <v>3</v>
      </c>
      <c r="P44" s="8">
        <v>3</v>
      </c>
      <c r="Q44" s="8"/>
      <c r="R44" s="8"/>
      <c r="S44" s="8"/>
      <c r="T44" s="8">
        <v>3</v>
      </c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3"/>
      <c r="AF44" s="32">
        <f t="shared" si="3"/>
        <v>5</v>
      </c>
      <c r="AG44" s="12">
        <f t="shared" si="4"/>
        <v>15</v>
      </c>
    </row>
    <row r="45" spans="1:33" ht="28.5" customHeight="1" thickBot="1">
      <c r="A45" s="2">
        <v>41</v>
      </c>
      <c r="B45" s="6" t="s">
        <v>66</v>
      </c>
      <c r="C45" s="8">
        <v>3</v>
      </c>
      <c r="D45" s="57"/>
      <c r="E45" s="3"/>
      <c r="F45" s="98" t="s">
        <v>84</v>
      </c>
      <c r="G45" s="8">
        <v>3</v>
      </c>
      <c r="H45" s="57"/>
      <c r="I45" s="3"/>
      <c r="J45" s="8"/>
      <c r="K45" s="8"/>
      <c r="L45" s="8"/>
      <c r="M45" s="8"/>
      <c r="N45" s="8"/>
      <c r="O45" s="8">
        <v>3</v>
      </c>
      <c r="P45" s="98" t="s">
        <v>84</v>
      </c>
      <c r="Q45" s="8"/>
      <c r="R45" s="8"/>
      <c r="S45" s="8"/>
      <c r="T45" s="8">
        <v>3</v>
      </c>
      <c r="U45" s="98"/>
      <c r="V45" s="98"/>
      <c r="W45" s="8"/>
      <c r="X45" s="98"/>
      <c r="Y45" s="98"/>
      <c r="Z45" s="98"/>
      <c r="AA45" s="98"/>
      <c r="AB45" s="98"/>
      <c r="AC45" s="98"/>
      <c r="AD45" s="98"/>
      <c r="AE45" s="3"/>
      <c r="AF45" s="32">
        <f t="shared" si="3"/>
        <v>4</v>
      </c>
      <c r="AG45" s="12">
        <f t="shared" si="4"/>
        <v>12</v>
      </c>
    </row>
    <row r="46" spans="1:33" ht="28.5" customHeight="1" thickBot="1">
      <c r="A46" s="2">
        <v>42</v>
      </c>
      <c r="B46" s="6" t="s">
        <v>24</v>
      </c>
      <c r="C46" s="8">
        <v>3</v>
      </c>
      <c r="D46" s="8"/>
      <c r="E46" s="8"/>
      <c r="F46" s="98" t="s">
        <v>84</v>
      </c>
      <c r="G46" s="8">
        <v>3</v>
      </c>
      <c r="H46" s="8"/>
      <c r="I46" s="8"/>
      <c r="J46" s="8"/>
      <c r="K46" s="8"/>
      <c r="L46" s="8"/>
      <c r="M46" s="8"/>
      <c r="N46" s="8"/>
      <c r="O46" s="8">
        <v>3</v>
      </c>
      <c r="P46" s="8">
        <v>3</v>
      </c>
      <c r="Q46" s="8"/>
      <c r="R46" s="8"/>
      <c r="S46" s="3"/>
      <c r="T46" s="8">
        <v>3</v>
      </c>
      <c r="U46" s="98"/>
      <c r="V46" s="98"/>
      <c r="W46" s="98"/>
      <c r="X46" s="98"/>
      <c r="Y46" s="98"/>
      <c r="Z46" s="8"/>
      <c r="AA46" s="98"/>
      <c r="AB46" s="8"/>
      <c r="AC46" s="98"/>
      <c r="AD46" s="8"/>
      <c r="AE46" s="58"/>
      <c r="AF46" s="32">
        <f t="shared" si="3"/>
        <v>5</v>
      </c>
      <c r="AG46" s="12">
        <f t="shared" si="4"/>
        <v>15</v>
      </c>
    </row>
    <row r="47" spans="1:33" ht="28.5" customHeight="1" thickBot="1">
      <c r="A47" s="2">
        <v>43</v>
      </c>
      <c r="B47" s="6" t="s">
        <v>25</v>
      </c>
      <c r="C47" s="8">
        <v>3</v>
      </c>
      <c r="D47" s="98"/>
      <c r="E47" s="98"/>
      <c r="F47" s="8">
        <v>3</v>
      </c>
      <c r="G47" s="8">
        <v>3</v>
      </c>
      <c r="H47" s="3"/>
      <c r="I47" s="3"/>
      <c r="J47" s="8"/>
      <c r="K47" s="8"/>
      <c r="L47" s="98"/>
      <c r="M47" s="8"/>
      <c r="N47" s="8"/>
      <c r="O47" s="98" t="s">
        <v>84</v>
      </c>
      <c r="P47" s="98" t="s">
        <v>84</v>
      </c>
      <c r="Q47" s="8"/>
      <c r="R47" s="8"/>
      <c r="S47" s="8"/>
      <c r="T47" s="8">
        <v>3</v>
      </c>
      <c r="U47" s="57"/>
      <c r="V47" s="98"/>
      <c r="W47" s="98"/>
      <c r="X47" s="98"/>
      <c r="Y47" s="98"/>
      <c r="Z47" s="98"/>
      <c r="AA47" s="98"/>
      <c r="AB47" s="98"/>
      <c r="AC47" s="98"/>
      <c r="AD47" s="98"/>
      <c r="AE47" s="3"/>
      <c r="AF47" s="32">
        <f t="shared" si="3"/>
        <v>4</v>
      </c>
      <c r="AG47" s="12">
        <f t="shared" si="4"/>
        <v>12</v>
      </c>
    </row>
    <row r="48" spans="1:33" ht="28.5" customHeight="1" thickBot="1">
      <c r="A48" s="2">
        <v>44</v>
      </c>
      <c r="B48" s="6" t="s">
        <v>26</v>
      </c>
      <c r="C48" s="8">
        <v>3</v>
      </c>
      <c r="D48" s="8"/>
      <c r="E48" s="8"/>
      <c r="F48" s="8">
        <v>3</v>
      </c>
      <c r="G48" s="8">
        <v>3</v>
      </c>
      <c r="H48" s="8"/>
      <c r="I48" s="8"/>
      <c r="J48" s="8"/>
      <c r="K48" s="8"/>
      <c r="L48" s="98"/>
      <c r="M48" s="8"/>
      <c r="N48" s="8"/>
      <c r="O48" s="98" t="s">
        <v>84</v>
      </c>
      <c r="P48" s="8">
        <v>3</v>
      </c>
      <c r="Q48" s="8"/>
      <c r="R48" s="8"/>
      <c r="S48" s="8"/>
      <c r="T48" s="8">
        <v>3</v>
      </c>
      <c r="U48" s="8"/>
      <c r="V48" s="98"/>
      <c r="W48" s="98"/>
      <c r="X48" s="98"/>
      <c r="Y48" s="98"/>
      <c r="Z48" s="8"/>
      <c r="AA48" s="8"/>
      <c r="AB48" s="98"/>
      <c r="AC48" s="98"/>
      <c r="AD48" s="8"/>
      <c r="AE48" s="3"/>
      <c r="AF48" s="32">
        <f t="shared" si="3"/>
        <v>5</v>
      </c>
      <c r="AG48" s="12">
        <f t="shared" si="4"/>
        <v>15</v>
      </c>
    </row>
    <row r="49" spans="1:33" ht="28.5" customHeight="1" thickBot="1">
      <c r="A49" s="2">
        <v>45</v>
      </c>
      <c r="B49" s="6" t="s">
        <v>27</v>
      </c>
      <c r="C49" s="8">
        <v>3</v>
      </c>
      <c r="D49" s="57"/>
      <c r="E49" s="57"/>
      <c r="F49" s="57">
        <v>3</v>
      </c>
      <c r="G49" s="8">
        <v>3</v>
      </c>
      <c r="H49" s="3"/>
      <c r="I49" s="3"/>
      <c r="J49" s="8"/>
      <c r="K49" s="8"/>
      <c r="L49" s="98"/>
      <c r="M49" s="8">
        <v>3</v>
      </c>
      <c r="N49" s="8"/>
      <c r="O49" s="8">
        <v>3</v>
      </c>
      <c r="P49" s="8">
        <v>3</v>
      </c>
      <c r="Q49" s="3"/>
      <c r="R49" s="8"/>
      <c r="S49" s="3"/>
      <c r="T49" s="8">
        <v>3</v>
      </c>
      <c r="U49" s="3"/>
      <c r="V49" s="98"/>
      <c r="W49" s="3"/>
      <c r="X49" s="98"/>
      <c r="Y49" s="98"/>
      <c r="Z49" s="8"/>
      <c r="AA49" s="98"/>
      <c r="AB49" s="8"/>
      <c r="AC49" s="8"/>
      <c r="AD49" s="8"/>
      <c r="AE49" s="57"/>
      <c r="AF49" s="32">
        <f t="shared" si="3"/>
        <v>7</v>
      </c>
      <c r="AG49" s="12">
        <f t="shared" si="4"/>
        <v>21</v>
      </c>
    </row>
    <row r="50" spans="1:33" ht="28.5" customHeight="1" thickBot="1">
      <c r="A50" s="2">
        <v>46</v>
      </c>
      <c r="B50" s="6" t="s">
        <v>71</v>
      </c>
      <c r="C50" s="8">
        <v>3</v>
      </c>
      <c r="D50" s="8"/>
      <c r="E50" s="8"/>
      <c r="F50" s="8">
        <v>3</v>
      </c>
      <c r="G50" s="8">
        <v>3</v>
      </c>
      <c r="H50" s="8"/>
      <c r="I50" s="8"/>
      <c r="J50" s="8"/>
      <c r="K50" s="8"/>
      <c r="L50" s="98"/>
      <c r="M50" s="8">
        <v>3</v>
      </c>
      <c r="N50" s="8"/>
      <c r="O50" s="8">
        <v>3</v>
      </c>
      <c r="P50" s="8">
        <v>3</v>
      </c>
      <c r="Q50" s="8"/>
      <c r="R50" s="8"/>
      <c r="S50" s="8"/>
      <c r="T50" s="8">
        <v>3</v>
      </c>
      <c r="U50" s="8"/>
      <c r="V50" s="98"/>
      <c r="W50" s="8"/>
      <c r="X50" s="98"/>
      <c r="Y50" s="98"/>
      <c r="Z50" s="8"/>
      <c r="AA50" s="98"/>
      <c r="AB50" s="8"/>
      <c r="AC50" s="8"/>
      <c r="AD50" s="98"/>
      <c r="AE50" s="58"/>
      <c r="AF50" s="32">
        <f t="shared" si="3"/>
        <v>7</v>
      </c>
      <c r="AG50" s="12">
        <f t="shared" si="4"/>
        <v>21</v>
      </c>
    </row>
    <row r="51" spans="1:33" ht="28.5" customHeight="1" thickBot="1">
      <c r="A51" s="2">
        <v>47</v>
      </c>
      <c r="B51" s="6" t="s">
        <v>67</v>
      </c>
      <c r="C51" s="8">
        <v>3</v>
      </c>
      <c r="D51" s="8"/>
      <c r="E51" s="8"/>
      <c r="F51" s="98" t="s">
        <v>84</v>
      </c>
      <c r="G51" s="98" t="s">
        <v>84</v>
      </c>
      <c r="H51" s="8"/>
      <c r="I51" s="8"/>
      <c r="J51" s="8"/>
      <c r="K51" s="8"/>
      <c r="L51" s="98"/>
      <c r="M51" s="8"/>
      <c r="N51" s="8"/>
      <c r="O51" s="98" t="s">
        <v>84</v>
      </c>
      <c r="P51" s="98" t="s">
        <v>84</v>
      </c>
      <c r="Q51" s="8"/>
      <c r="R51" s="8"/>
      <c r="S51" s="8"/>
      <c r="T51" s="8">
        <v>3</v>
      </c>
      <c r="U51" s="8"/>
      <c r="V51" s="98"/>
      <c r="W51" s="8"/>
      <c r="X51" s="98"/>
      <c r="Y51" s="98"/>
      <c r="Z51" s="8"/>
      <c r="AA51" s="98"/>
      <c r="AB51" s="8"/>
      <c r="AC51" s="98"/>
      <c r="AD51" s="8"/>
      <c r="AE51" s="24"/>
      <c r="AF51" s="32">
        <f t="shared" si="3"/>
        <v>2</v>
      </c>
      <c r="AG51" s="12">
        <f t="shared" si="4"/>
        <v>6</v>
      </c>
    </row>
    <row r="52" spans="1:33" ht="28.5" customHeight="1" thickBot="1">
      <c r="A52" s="2">
        <v>48</v>
      </c>
      <c r="B52" s="6" t="s">
        <v>28</v>
      </c>
      <c r="C52" s="8">
        <v>3</v>
      </c>
      <c r="D52" s="57"/>
      <c r="E52" s="3"/>
      <c r="F52" s="8">
        <v>3</v>
      </c>
      <c r="G52" s="8">
        <v>3</v>
      </c>
      <c r="H52" s="8"/>
      <c r="I52" s="8"/>
      <c r="J52" s="8"/>
      <c r="K52" s="3">
        <v>3</v>
      </c>
      <c r="L52" s="98"/>
      <c r="M52" s="33">
        <v>3</v>
      </c>
      <c r="N52" s="8"/>
      <c r="O52" s="8">
        <v>3</v>
      </c>
      <c r="P52" s="8">
        <v>3</v>
      </c>
      <c r="Q52" s="57"/>
      <c r="R52" s="8"/>
      <c r="S52" s="57">
        <v>3</v>
      </c>
      <c r="T52" s="8">
        <v>3</v>
      </c>
      <c r="U52" s="57"/>
      <c r="V52" s="98"/>
      <c r="W52" s="8"/>
      <c r="X52" s="98"/>
      <c r="Y52" s="98"/>
      <c r="Z52" s="98"/>
      <c r="AA52" s="98"/>
      <c r="AB52" s="3"/>
      <c r="AC52" s="98"/>
      <c r="AD52" s="98"/>
      <c r="AE52" s="3"/>
      <c r="AF52" s="32">
        <f t="shared" si="3"/>
        <v>9</v>
      </c>
      <c r="AG52" s="12">
        <f t="shared" si="4"/>
        <v>27</v>
      </c>
    </row>
    <row r="53" spans="1:33" ht="30" customHeight="1" thickBot="1">
      <c r="A53" s="2">
        <v>49</v>
      </c>
      <c r="B53" s="6" t="s">
        <v>29</v>
      </c>
      <c r="C53" s="98" t="s">
        <v>84</v>
      </c>
      <c r="D53" s="8"/>
      <c r="E53" s="8"/>
      <c r="F53" s="98" t="s">
        <v>84</v>
      </c>
      <c r="G53" s="98" t="s">
        <v>84</v>
      </c>
      <c r="H53" s="8"/>
      <c r="I53" s="8"/>
      <c r="J53" s="8"/>
      <c r="K53" s="8"/>
      <c r="L53" s="98"/>
      <c r="M53" s="8"/>
      <c r="N53" s="8"/>
      <c r="O53" s="98" t="s">
        <v>84</v>
      </c>
      <c r="P53" s="8">
        <v>3</v>
      </c>
      <c r="Q53" s="8"/>
      <c r="R53" s="8"/>
      <c r="S53" s="8"/>
      <c r="T53" s="8">
        <v>3</v>
      </c>
      <c r="U53" s="98"/>
      <c r="V53" s="98"/>
      <c r="W53" s="98"/>
      <c r="X53" s="98"/>
      <c r="Y53" s="98"/>
      <c r="Z53" s="98"/>
      <c r="AA53" s="98"/>
      <c r="AB53" s="98"/>
      <c r="AC53" s="98"/>
      <c r="AD53" s="8"/>
      <c r="AE53" s="58"/>
      <c r="AF53" s="32">
        <f t="shared" si="3"/>
        <v>2</v>
      </c>
      <c r="AG53" s="12">
        <f t="shared" si="4"/>
        <v>6</v>
      </c>
    </row>
    <row r="54" spans="1:33" ht="30" customHeight="1" thickBot="1">
      <c r="A54" s="2">
        <v>50</v>
      </c>
      <c r="B54" s="6" t="s">
        <v>30</v>
      </c>
      <c r="C54" s="8">
        <v>3</v>
      </c>
      <c r="D54" s="8"/>
      <c r="E54" s="8"/>
      <c r="F54" s="98" t="s">
        <v>84</v>
      </c>
      <c r="G54" s="3">
        <v>3</v>
      </c>
      <c r="H54" s="3"/>
      <c r="I54" s="3"/>
      <c r="J54" s="8"/>
      <c r="K54" s="8"/>
      <c r="L54" s="8"/>
      <c r="M54" s="8"/>
      <c r="N54" s="8"/>
      <c r="O54" s="8">
        <v>3</v>
      </c>
      <c r="P54" s="8">
        <v>3</v>
      </c>
      <c r="Q54" s="8"/>
      <c r="R54" s="8"/>
      <c r="S54" s="3"/>
      <c r="T54" s="8">
        <v>3</v>
      </c>
      <c r="U54" s="8"/>
      <c r="V54" s="8"/>
      <c r="W54" s="57"/>
      <c r="X54" s="8"/>
      <c r="Y54" s="8"/>
      <c r="Z54" s="8"/>
      <c r="AA54" s="8"/>
      <c r="AB54" s="8"/>
      <c r="AC54" s="8"/>
      <c r="AD54" s="8"/>
      <c r="AE54" s="58"/>
      <c r="AF54" s="32">
        <f t="shared" si="3"/>
        <v>5</v>
      </c>
      <c r="AG54" s="12">
        <f t="shared" si="4"/>
        <v>15</v>
      </c>
    </row>
    <row r="55" spans="1:33" ht="30" customHeight="1" thickBot="1">
      <c r="A55" s="2">
        <v>51</v>
      </c>
      <c r="B55" s="6" t="s">
        <v>81</v>
      </c>
      <c r="C55" s="98" t="s">
        <v>84</v>
      </c>
      <c r="D55" s="98"/>
      <c r="E55" s="98"/>
      <c r="F55" s="98" t="s">
        <v>84</v>
      </c>
      <c r="G55" s="98" t="s">
        <v>84</v>
      </c>
      <c r="H55" s="3"/>
      <c r="I55" s="3"/>
      <c r="J55" s="8"/>
      <c r="K55" s="8"/>
      <c r="L55" s="98"/>
      <c r="M55" s="8"/>
      <c r="N55" s="8"/>
      <c r="O55" s="98" t="s">
        <v>84</v>
      </c>
      <c r="P55" s="98" t="s">
        <v>84</v>
      </c>
      <c r="Q55" s="8"/>
      <c r="R55" s="8"/>
      <c r="S55" s="3"/>
      <c r="T55" s="98" t="s">
        <v>84</v>
      </c>
      <c r="U55" s="8"/>
      <c r="V55" s="98"/>
      <c r="W55" s="8"/>
      <c r="X55" s="98"/>
      <c r="Y55" s="98"/>
      <c r="Z55" s="98"/>
      <c r="AA55" s="98"/>
      <c r="AB55" s="98"/>
      <c r="AC55" s="98"/>
      <c r="AD55" s="98"/>
      <c r="AE55" s="24"/>
      <c r="AF55" s="32">
        <f t="shared" si="3"/>
        <v>0</v>
      </c>
      <c r="AG55" s="12">
        <f t="shared" si="4"/>
        <v>0</v>
      </c>
    </row>
    <row r="56" spans="1:33" ht="30" customHeight="1" thickBot="1">
      <c r="A56" s="2">
        <v>52</v>
      </c>
      <c r="B56" s="6" t="s">
        <v>68</v>
      </c>
      <c r="C56" s="98" t="s">
        <v>84</v>
      </c>
      <c r="D56" s="98"/>
      <c r="E56" s="98"/>
      <c r="F56" s="8">
        <v>3</v>
      </c>
      <c r="G56" s="8">
        <v>3</v>
      </c>
      <c r="H56" s="3"/>
      <c r="I56" s="3"/>
      <c r="J56" s="8"/>
      <c r="K56" s="8"/>
      <c r="L56" s="98"/>
      <c r="M56" s="8">
        <v>3</v>
      </c>
      <c r="N56" s="8"/>
      <c r="O56" s="8">
        <v>3</v>
      </c>
      <c r="P56" s="8">
        <v>3</v>
      </c>
      <c r="Q56" s="8"/>
      <c r="R56" s="8"/>
      <c r="S56" s="3"/>
      <c r="T56" s="98" t="s">
        <v>84</v>
      </c>
      <c r="U56" s="98"/>
      <c r="V56" s="8"/>
      <c r="W56" s="8"/>
      <c r="X56" s="98"/>
      <c r="Y56" s="98"/>
      <c r="Z56" s="3"/>
      <c r="AA56" s="3"/>
      <c r="AB56" s="3"/>
      <c r="AC56" s="98"/>
      <c r="AD56" s="57"/>
      <c r="AE56" s="3"/>
      <c r="AF56" s="32">
        <f t="shared" si="3"/>
        <v>5</v>
      </c>
      <c r="AG56" s="12">
        <f t="shared" si="4"/>
        <v>15</v>
      </c>
    </row>
    <row r="57" spans="1:33" ht="30" customHeight="1" thickBot="1">
      <c r="A57" s="2">
        <v>53</v>
      </c>
      <c r="B57" s="6" t="s">
        <v>31</v>
      </c>
      <c r="C57" s="8">
        <v>3</v>
      </c>
      <c r="D57" s="8">
        <v>3</v>
      </c>
      <c r="E57" s="8"/>
      <c r="F57" s="8">
        <v>3</v>
      </c>
      <c r="G57" s="8">
        <v>3</v>
      </c>
      <c r="H57" s="8"/>
      <c r="I57" s="8"/>
      <c r="J57" s="8"/>
      <c r="K57" s="8"/>
      <c r="L57" s="98"/>
      <c r="M57" s="8"/>
      <c r="N57" s="8"/>
      <c r="O57" s="98" t="s">
        <v>84</v>
      </c>
      <c r="P57" s="8">
        <v>3</v>
      </c>
      <c r="Q57" s="8"/>
      <c r="R57" s="8"/>
      <c r="S57" s="8">
        <v>3</v>
      </c>
      <c r="T57" s="98" t="s">
        <v>84</v>
      </c>
      <c r="U57" s="98"/>
      <c r="V57" s="98"/>
      <c r="W57" s="8"/>
      <c r="X57" s="98"/>
      <c r="Y57" s="98"/>
      <c r="Z57" s="98"/>
      <c r="AA57" s="98"/>
      <c r="AB57" s="8"/>
      <c r="AC57" s="98"/>
      <c r="AD57" s="98"/>
      <c r="AE57" s="58"/>
      <c r="AF57" s="32">
        <f t="shared" si="3"/>
        <v>6</v>
      </c>
      <c r="AG57" s="12">
        <f t="shared" si="4"/>
        <v>18</v>
      </c>
    </row>
    <row r="58" spans="1:33" ht="30" customHeight="1" thickBot="1">
      <c r="A58" s="2">
        <v>54</v>
      </c>
      <c r="B58" s="6" t="s">
        <v>32</v>
      </c>
      <c r="C58" s="8">
        <v>3</v>
      </c>
      <c r="D58" s="57"/>
      <c r="E58" s="57"/>
      <c r="F58" s="57">
        <v>3</v>
      </c>
      <c r="G58" s="57">
        <v>3</v>
      </c>
      <c r="H58" s="57"/>
      <c r="I58" s="3"/>
      <c r="J58" s="8"/>
      <c r="K58" s="8"/>
      <c r="L58" s="8"/>
      <c r="M58" s="8"/>
      <c r="N58" s="8"/>
      <c r="O58" s="98" t="s">
        <v>84</v>
      </c>
      <c r="P58" s="8">
        <v>3</v>
      </c>
      <c r="Q58" s="8"/>
      <c r="R58" s="8"/>
      <c r="S58" s="3"/>
      <c r="T58" s="20">
        <v>3</v>
      </c>
      <c r="U58" s="98"/>
      <c r="V58" s="98"/>
      <c r="W58" s="57"/>
      <c r="X58" s="98"/>
      <c r="Y58" s="98"/>
      <c r="Z58" s="8"/>
      <c r="AA58" s="8"/>
      <c r="AB58" s="8"/>
      <c r="AC58" s="8"/>
      <c r="AD58" s="98"/>
      <c r="AE58" s="3"/>
      <c r="AF58" s="32">
        <f t="shared" si="3"/>
        <v>5</v>
      </c>
      <c r="AG58" s="12">
        <f t="shared" si="4"/>
        <v>15</v>
      </c>
    </row>
    <row r="59" spans="1:33" ht="30" customHeight="1" thickBot="1">
      <c r="A59" s="2">
        <v>55</v>
      </c>
      <c r="B59" s="6" t="s">
        <v>33</v>
      </c>
      <c r="C59" s="98" t="s">
        <v>84</v>
      </c>
      <c r="D59" s="8"/>
      <c r="E59" s="8"/>
      <c r="F59" s="98" t="s">
        <v>84</v>
      </c>
      <c r="G59" s="98" t="s">
        <v>84</v>
      </c>
      <c r="H59" s="3"/>
      <c r="I59" s="3"/>
      <c r="J59" s="8"/>
      <c r="K59" s="8"/>
      <c r="L59" s="98"/>
      <c r="M59" s="8"/>
      <c r="N59" s="33"/>
      <c r="O59" s="8">
        <v>3</v>
      </c>
      <c r="P59" s="98" t="s">
        <v>84</v>
      </c>
      <c r="Q59" s="8"/>
      <c r="R59" s="8"/>
      <c r="S59" s="3"/>
      <c r="T59" s="98" t="s">
        <v>84</v>
      </c>
      <c r="U59" s="8"/>
      <c r="V59" s="98"/>
      <c r="W59" s="98"/>
      <c r="X59" s="98"/>
      <c r="Y59" s="98"/>
      <c r="Z59" s="98"/>
      <c r="AA59" s="98"/>
      <c r="AB59" s="98"/>
      <c r="AC59" s="98"/>
      <c r="AD59" s="8"/>
      <c r="AE59" s="3"/>
      <c r="AF59" s="32">
        <f t="shared" si="3"/>
        <v>1</v>
      </c>
      <c r="AG59" s="12">
        <f t="shared" si="4"/>
        <v>3</v>
      </c>
    </row>
    <row r="60" spans="1:33" ht="30" customHeight="1" thickBot="1">
      <c r="A60" s="2">
        <v>56</v>
      </c>
      <c r="B60" s="77" t="s">
        <v>34</v>
      </c>
      <c r="C60" s="99" t="s">
        <v>84</v>
      </c>
      <c r="D60" s="100"/>
      <c r="E60" s="109"/>
      <c r="F60" s="99" t="s">
        <v>84</v>
      </c>
      <c r="G60" s="99" t="s">
        <v>84</v>
      </c>
      <c r="H60" s="80"/>
      <c r="I60" s="75"/>
      <c r="J60" s="77"/>
      <c r="K60" s="77"/>
      <c r="L60" s="99"/>
      <c r="M60" s="77"/>
      <c r="N60" s="77"/>
      <c r="O60" s="99" t="s">
        <v>84</v>
      </c>
      <c r="P60" s="99" t="s">
        <v>84</v>
      </c>
      <c r="Q60" s="80"/>
      <c r="R60" s="77"/>
      <c r="S60" s="77"/>
      <c r="T60" s="100" t="s">
        <v>84</v>
      </c>
      <c r="U60" s="61"/>
      <c r="V60" s="99"/>
      <c r="W60" s="99"/>
      <c r="X60" s="99"/>
      <c r="Y60" s="99"/>
      <c r="Z60" s="99"/>
      <c r="AA60" s="80"/>
      <c r="AB60" s="80"/>
      <c r="AC60" s="80"/>
      <c r="AD60" s="100"/>
      <c r="AE60" s="92"/>
      <c r="AF60" s="32">
        <f t="shared" si="3"/>
        <v>0</v>
      </c>
      <c r="AG60" s="12">
        <f t="shared" si="4"/>
        <v>0</v>
      </c>
    </row>
    <row r="61" ht="30" customHeight="1"/>
    <row r="62" ht="30" customHeight="1" thickBot="1"/>
    <row r="63" spans="3:32" ht="30" customHeight="1" thickBot="1">
      <c r="C63" s="129" t="s">
        <v>42</v>
      </c>
      <c r="D63" s="130"/>
      <c r="E63" s="130"/>
      <c r="F63" s="130"/>
      <c r="G63" s="130"/>
      <c r="H63" s="130"/>
      <c r="I63" s="130"/>
      <c r="J63" s="130"/>
      <c r="K63" s="130"/>
      <c r="L63" s="131"/>
      <c r="W63" s="68"/>
      <c r="X63" s="68"/>
      <c r="Y63" s="68"/>
      <c r="Z63" s="68"/>
      <c r="AA63" s="68"/>
      <c r="AB63" s="68"/>
      <c r="AC63" s="68"/>
      <c r="AD63" s="68"/>
      <c r="AE63" s="68"/>
      <c r="AF63" s="68"/>
    </row>
    <row r="64" spans="3:32" ht="30" customHeight="1" thickBot="1">
      <c r="C64" s="126" t="s">
        <v>51</v>
      </c>
      <c r="D64" s="127"/>
      <c r="E64" s="127"/>
      <c r="F64" s="127"/>
      <c r="G64" s="127"/>
      <c r="H64" s="128"/>
      <c r="I64" s="110"/>
      <c r="J64" s="72">
        <v>3</v>
      </c>
      <c r="K64" s="95"/>
      <c r="L64" s="46" t="s">
        <v>59</v>
      </c>
      <c r="U64" s="101"/>
      <c r="AE64" s="68"/>
      <c r="AF64" s="68"/>
    </row>
    <row r="65" spans="3:32" ht="30" customHeight="1" thickBot="1">
      <c r="C65" s="126" t="s">
        <v>53</v>
      </c>
      <c r="D65" s="127"/>
      <c r="E65" s="127"/>
      <c r="F65" s="127"/>
      <c r="G65" s="127"/>
      <c r="H65" s="128"/>
      <c r="I65" s="112"/>
      <c r="J65" s="70">
        <v>2</v>
      </c>
      <c r="K65" s="94"/>
      <c r="L65" s="46" t="s">
        <v>59</v>
      </c>
      <c r="U65" s="101"/>
      <c r="AE65" s="68"/>
      <c r="AF65" s="68"/>
    </row>
    <row r="66" spans="3:32" ht="30" customHeight="1" thickBot="1">
      <c r="C66" s="126" t="s">
        <v>83</v>
      </c>
      <c r="D66" s="127"/>
      <c r="E66" s="127"/>
      <c r="F66" s="127"/>
      <c r="G66" s="127"/>
      <c r="H66" s="128"/>
      <c r="I66" s="112"/>
      <c r="J66" s="70">
        <v>2</v>
      </c>
      <c r="K66" s="94"/>
      <c r="L66" s="46" t="s">
        <v>59</v>
      </c>
      <c r="U66" s="101"/>
      <c r="AE66" s="68"/>
      <c r="AF66" s="68"/>
    </row>
    <row r="67" spans="21:32" ht="30" customHeight="1">
      <c r="U67" s="101"/>
      <c r="AE67" s="68"/>
      <c r="AF67" s="68"/>
    </row>
    <row r="68" spans="16:18" ht="30" customHeight="1">
      <c r="P68" s="87"/>
      <c r="Q68" s="87"/>
      <c r="R68" s="87"/>
    </row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AG1:AG197"/>
  <mergeCells count="12">
    <mergeCell ref="C65:H65"/>
    <mergeCell ref="C63:L63"/>
    <mergeCell ref="C66:H66"/>
    <mergeCell ref="A1:B1"/>
    <mergeCell ref="C2:H2"/>
    <mergeCell ref="J2:N2"/>
    <mergeCell ref="O2:R2"/>
    <mergeCell ref="Q1:AG1"/>
    <mergeCell ref="C1:P1"/>
    <mergeCell ref="S2:AE2"/>
    <mergeCell ref="AG2:AG3"/>
    <mergeCell ref="C64:H64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72"/>
  <sheetViews>
    <sheetView zoomScalePageLayoutView="0" workbookViewId="0" topLeftCell="A1">
      <pane ySplit="4" topLeftCell="A24" activePane="bottomLeft" state="frozen"/>
      <selection pane="topLeft" activeCell="A1" sqref="A1"/>
      <selection pane="bottomLeft" activeCell="AB31" sqref="AB31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.1484375" style="0" customWidth="1"/>
    <col min="4" max="4" width="4.7109375" style="0" hidden="1" customWidth="1"/>
    <col min="5" max="5" width="4.7109375" style="87" hidden="1" customWidth="1"/>
    <col min="6" max="6" width="4.7109375" style="0" hidden="1" customWidth="1"/>
    <col min="7" max="7" width="4.7109375" style="87" hidden="1" customWidth="1"/>
    <col min="8" max="8" width="6.421875" style="87" hidden="1" customWidth="1"/>
    <col min="9" max="9" width="8.57421875" style="86" hidden="1" customWidth="1"/>
    <col min="10" max="10" width="11.7109375" style="87" hidden="1" customWidth="1"/>
    <col min="11" max="37" width="4.7109375" style="87" customWidth="1"/>
    <col min="38" max="38" width="4.7109375" style="86" customWidth="1"/>
    <col min="39" max="40" width="4.7109375" style="0" customWidth="1"/>
  </cols>
  <sheetData>
    <row r="1" spans="1:40" s="1" customFormat="1" ht="66" customHeight="1" thickBot="1">
      <c r="A1" s="137" t="s">
        <v>37</v>
      </c>
      <c r="B1" s="138"/>
      <c r="C1" s="103"/>
      <c r="D1" s="104"/>
      <c r="E1" s="104"/>
      <c r="F1" s="104"/>
      <c r="G1" s="104"/>
      <c r="H1" s="104"/>
      <c r="I1" s="104"/>
      <c r="J1" s="105"/>
      <c r="K1" s="148" t="s">
        <v>136</v>
      </c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50"/>
    </row>
    <row r="2" spans="1:40" s="1" customFormat="1" ht="21" customHeight="1" thickBot="1">
      <c r="A2" s="2"/>
      <c r="B2" s="5" t="s">
        <v>38</v>
      </c>
      <c r="C2" s="139"/>
      <c r="D2" s="140"/>
      <c r="E2" s="141"/>
      <c r="F2" s="142"/>
      <c r="G2" s="143"/>
      <c r="H2" s="144"/>
      <c r="I2" s="145"/>
      <c r="J2" s="146"/>
      <c r="K2" s="147" t="s">
        <v>40</v>
      </c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3"/>
      <c r="AM2" s="29"/>
      <c r="AN2" s="124" t="s">
        <v>45</v>
      </c>
    </row>
    <row r="3" spans="1:40" s="1" customFormat="1" ht="150" customHeight="1" thickBot="1">
      <c r="A3" s="2"/>
      <c r="B3" s="5" t="s">
        <v>39</v>
      </c>
      <c r="C3" s="18"/>
      <c r="D3" s="18"/>
      <c r="E3" s="11"/>
      <c r="F3" s="11"/>
      <c r="G3" s="11"/>
      <c r="H3" s="10"/>
      <c r="I3" s="10"/>
      <c r="J3" s="10"/>
      <c r="K3" s="25" t="s">
        <v>87</v>
      </c>
      <c r="L3" s="9" t="s">
        <v>92</v>
      </c>
      <c r="M3" s="9" t="s">
        <v>94</v>
      </c>
      <c r="N3" s="9" t="s">
        <v>98</v>
      </c>
      <c r="O3" s="9" t="s">
        <v>99</v>
      </c>
      <c r="P3" s="9" t="s">
        <v>102</v>
      </c>
      <c r="Q3" s="9" t="s">
        <v>103</v>
      </c>
      <c r="R3" s="9" t="s">
        <v>110</v>
      </c>
      <c r="S3" s="9" t="s">
        <v>114</v>
      </c>
      <c r="T3" s="9" t="s">
        <v>116</v>
      </c>
      <c r="U3" s="9" t="s">
        <v>125</v>
      </c>
      <c r="V3" s="9" t="s">
        <v>126</v>
      </c>
      <c r="W3" s="9" t="s">
        <v>128</v>
      </c>
      <c r="X3" s="9" t="s">
        <v>131</v>
      </c>
      <c r="Y3" s="9" t="s">
        <v>135</v>
      </c>
      <c r="Z3" s="9" t="s">
        <v>133</v>
      </c>
      <c r="AA3" s="9" t="s">
        <v>134</v>
      </c>
      <c r="AB3" s="9" t="s">
        <v>139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31" t="s">
        <v>41</v>
      </c>
      <c r="AN3" s="125"/>
    </row>
    <row r="4" spans="1:40" s="1" customFormat="1" ht="27.75" customHeight="1" thickBot="1">
      <c r="A4" s="2" t="s">
        <v>36</v>
      </c>
      <c r="B4" s="4" t="s">
        <v>0</v>
      </c>
      <c r="C4" s="17"/>
      <c r="D4" s="63"/>
      <c r="E4" s="13"/>
      <c r="F4" s="13"/>
      <c r="G4" s="13"/>
      <c r="H4" s="14"/>
      <c r="I4" s="14"/>
      <c r="J4" s="89"/>
      <c r="K4" s="15">
        <f>COUNTIF(K5:K60,"2")</f>
        <v>4</v>
      </c>
      <c r="L4" s="15">
        <f>COUNTIF(L5:L60,"2")</f>
        <v>4</v>
      </c>
      <c r="M4" s="15">
        <f>COUNTIF(M5:M60,"2")</f>
        <v>4</v>
      </c>
      <c r="N4" s="15">
        <f>COUNTIF(N5:N60,"2")</f>
        <v>4</v>
      </c>
      <c r="O4" s="15">
        <f>COUNTIF(O5:O60,"2")</f>
        <v>1</v>
      </c>
      <c r="P4" s="15">
        <f>COUNTIF(P5:P61,"2")</f>
        <v>2</v>
      </c>
      <c r="Q4" s="15">
        <f>COUNTIF(Q5:Q61,"2")</f>
        <v>3</v>
      </c>
      <c r="R4" s="15">
        <f aca="true" t="shared" si="0" ref="R4:AL4">COUNTIF(R5:R61,"2")</f>
        <v>5</v>
      </c>
      <c r="S4" s="15">
        <f t="shared" si="0"/>
        <v>1</v>
      </c>
      <c r="T4" s="15">
        <f t="shared" si="0"/>
        <v>2</v>
      </c>
      <c r="U4" s="15">
        <f t="shared" si="0"/>
        <v>14</v>
      </c>
      <c r="V4" s="15">
        <f t="shared" si="0"/>
        <v>3</v>
      </c>
      <c r="W4" s="15">
        <f t="shared" si="0"/>
        <v>1</v>
      </c>
      <c r="X4" s="15">
        <f t="shared" si="0"/>
        <v>2</v>
      </c>
      <c r="Y4" s="15">
        <f t="shared" si="0"/>
        <v>1</v>
      </c>
      <c r="Z4" s="15">
        <f t="shared" si="0"/>
        <v>3</v>
      </c>
      <c r="AA4" s="15">
        <f t="shared" si="0"/>
        <v>3</v>
      </c>
      <c r="AB4" s="15">
        <f t="shared" si="0"/>
        <v>1</v>
      </c>
      <c r="AC4" s="15">
        <f t="shared" si="0"/>
        <v>0</v>
      </c>
      <c r="AD4" s="15">
        <f t="shared" si="0"/>
        <v>0</v>
      </c>
      <c r="AE4" s="15">
        <f t="shared" si="0"/>
        <v>0</v>
      </c>
      <c r="AF4" s="15">
        <f t="shared" si="0"/>
        <v>0</v>
      </c>
      <c r="AG4" s="15">
        <f t="shared" si="0"/>
        <v>0</v>
      </c>
      <c r="AH4" s="15">
        <f t="shared" si="0"/>
        <v>0</v>
      </c>
      <c r="AI4" s="15">
        <f t="shared" si="0"/>
        <v>0</v>
      </c>
      <c r="AJ4" s="15">
        <f t="shared" si="0"/>
        <v>0</v>
      </c>
      <c r="AK4" s="15">
        <f t="shared" si="0"/>
        <v>0</v>
      </c>
      <c r="AL4" s="15">
        <f t="shared" si="0"/>
        <v>0</v>
      </c>
      <c r="AM4" s="30">
        <f>SUM(AM5:AM60)</f>
        <v>58</v>
      </c>
      <c r="AN4" s="16"/>
    </row>
    <row r="5" spans="1:40" ht="28.5" customHeight="1" thickBot="1">
      <c r="A5" s="2">
        <v>1</v>
      </c>
      <c r="B5" s="6" t="s">
        <v>1</v>
      </c>
      <c r="C5" s="60"/>
      <c r="D5" s="66"/>
      <c r="E5" s="59"/>
      <c r="F5" s="60"/>
      <c r="G5" s="59"/>
      <c r="H5" s="8"/>
      <c r="I5" s="23"/>
      <c r="J5" s="23"/>
      <c r="K5" s="8"/>
      <c r="L5" s="8"/>
      <c r="M5" s="8"/>
      <c r="N5" s="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23"/>
      <c r="AL5" s="60"/>
      <c r="AM5" s="32">
        <f aca="true" t="shared" si="1" ref="AM5:AM35">COUNTIF(C5:AL5,"2")</f>
        <v>0</v>
      </c>
      <c r="AN5" s="12">
        <f aca="true" t="shared" si="2" ref="AN5:AN39">SUM(C5:AL5)</f>
        <v>0</v>
      </c>
    </row>
    <row r="6" spans="1:40" ht="28.5" customHeight="1" thickBot="1">
      <c r="A6" s="2">
        <v>2</v>
      </c>
      <c r="B6" s="6" t="s">
        <v>75</v>
      </c>
      <c r="C6" s="60"/>
      <c r="D6" s="66"/>
      <c r="E6" s="59"/>
      <c r="F6" s="60"/>
      <c r="G6" s="59"/>
      <c r="H6" s="8"/>
      <c r="I6" s="23"/>
      <c r="J6" s="23"/>
      <c r="K6" s="8"/>
      <c r="L6" s="8"/>
      <c r="M6" s="8"/>
      <c r="N6" s="8"/>
      <c r="O6" s="8"/>
      <c r="P6" s="8"/>
      <c r="Q6" s="8"/>
      <c r="R6" s="8"/>
      <c r="S6" s="8"/>
      <c r="T6" s="8"/>
      <c r="U6" s="8">
        <v>2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23"/>
      <c r="AL6" s="60"/>
      <c r="AM6" s="32">
        <f t="shared" si="1"/>
        <v>1</v>
      </c>
      <c r="AN6" s="12">
        <f t="shared" si="2"/>
        <v>2</v>
      </c>
    </row>
    <row r="7" spans="1:40" ht="28.5" customHeight="1" thickBot="1">
      <c r="A7" s="2">
        <v>3</v>
      </c>
      <c r="B7" s="6" t="s">
        <v>55</v>
      </c>
      <c r="C7" s="59"/>
      <c r="D7" s="67"/>
      <c r="E7" s="59"/>
      <c r="F7" s="23"/>
      <c r="G7" s="8"/>
      <c r="H7" s="8"/>
      <c r="I7" s="23"/>
      <c r="J7" s="23"/>
      <c r="K7" s="8"/>
      <c r="L7" s="8"/>
      <c r="M7" s="8"/>
      <c r="N7" s="3"/>
      <c r="O7" s="8"/>
      <c r="P7" s="8"/>
      <c r="Q7" s="8"/>
      <c r="R7" s="8">
        <v>2</v>
      </c>
      <c r="S7" s="8"/>
      <c r="T7" s="8"/>
      <c r="U7" s="8">
        <v>2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23"/>
      <c r="AL7" s="60"/>
      <c r="AM7" s="32">
        <f t="shared" si="1"/>
        <v>2</v>
      </c>
      <c r="AN7" s="12">
        <f t="shared" si="2"/>
        <v>4</v>
      </c>
    </row>
    <row r="8" spans="1:40" ht="28.5" customHeight="1" thickBot="1">
      <c r="A8" s="2">
        <v>4</v>
      </c>
      <c r="B8" s="6" t="s">
        <v>62</v>
      </c>
      <c r="C8" s="59"/>
      <c r="D8" s="67"/>
      <c r="E8" s="59"/>
      <c r="F8" s="23"/>
      <c r="G8" s="8"/>
      <c r="H8" s="8"/>
      <c r="I8" s="23"/>
      <c r="J8" s="23"/>
      <c r="K8" s="8">
        <v>2</v>
      </c>
      <c r="L8" s="8"/>
      <c r="M8" s="59"/>
      <c r="N8" s="8">
        <v>2</v>
      </c>
      <c r="O8" s="8"/>
      <c r="P8" s="8"/>
      <c r="Q8" s="8"/>
      <c r="R8" s="8">
        <v>2</v>
      </c>
      <c r="S8" s="8"/>
      <c r="T8" s="8"/>
      <c r="U8" s="8"/>
      <c r="V8" s="8">
        <v>2</v>
      </c>
      <c r="W8" s="8"/>
      <c r="X8" s="8">
        <v>2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23"/>
      <c r="AL8" s="60"/>
      <c r="AM8" s="32">
        <f t="shared" si="1"/>
        <v>5</v>
      </c>
      <c r="AN8" s="12">
        <f t="shared" si="2"/>
        <v>10</v>
      </c>
    </row>
    <row r="9" spans="1:40" ht="28.5" customHeight="1" thickBot="1">
      <c r="A9" s="2">
        <v>5</v>
      </c>
      <c r="B9" s="6" t="s">
        <v>2</v>
      </c>
      <c r="C9" s="59"/>
      <c r="D9" s="67"/>
      <c r="E9" s="59"/>
      <c r="F9" s="60"/>
      <c r="G9" s="59"/>
      <c r="H9" s="8"/>
      <c r="I9" s="23"/>
      <c r="J9" s="23"/>
      <c r="K9" s="8"/>
      <c r="L9" s="8"/>
      <c r="M9" s="8"/>
      <c r="N9" s="3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23"/>
      <c r="AL9" s="60"/>
      <c r="AM9" s="32">
        <f t="shared" si="1"/>
        <v>0</v>
      </c>
      <c r="AN9" s="12">
        <f t="shared" si="2"/>
        <v>0</v>
      </c>
    </row>
    <row r="10" spans="1:40" ht="28.5" customHeight="1" thickBot="1">
      <c r="A10" s="2">
        <v>6</v>
      </c>
      <c r="B10" s="6" t="s">
        <v>80</v>
      </c>
      <c r="C10" s="60"/>
      <c r="D10" s="66"/>
      <c r="E10" s="59"/>
      <c r="F10" s="60"/>
      <c r="G10" s="59"/>
      <c r="H10" s="8"/>
      <c r="I10" s="23"/>
      <c r="J10" s="23"/>
      <c r="K10" s="8"/>
      <c r="L10" s="8"/>
      <c r="M10" s="5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3"/>
      <c r="AL10" s="60"/>
      <c r="AM10" s="32">
        <f t="shared" si="1"/>
        <v>0</v>
      </c>
      <c r="AN10" s="12">
        <f t="shared" si="2"/>
        <v>0</v>
      </c>
    </row>
    <row r="11" spans="1:40" ht="28.5" customHeight="1" thickBot="1">
      <c r="A11" s="4">
        <v>7</v>
      </c>
      <c r="B11" s="6" t="s">
        <v>3</v>
      </c>
      <c r="C11" s="59"/>
      <c r="D11" s="67"/>
      <c r="E11" s="59"/>
      <c r="F11" s="60"/>
      <c r="G11" s="59"/>
      <c r="H11" s="8"/>
      <c r="I11" s="23"/>
      <c r="J11" s="23"/>
      <c r="K11" s="8"/>
      <c r="L11" s="8"/>
      <c r="M11" s="8"/>
      <c r="N11" s="6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3"/>
      <c r="AL11" s="60"/>
      <c r="AM11" s="32">
        <f t="shared" si="1"/>
        <v>0</v>
      </c>
      <c r="AN11" s="12">
        <f t="shared" si="2"/>
        <v>0</v>
      </c>
    </row>
    <row r="12" spans="1:40" ht="28.5" customHeight="1" thickBot="1">
      <c r="A12" s="4">
        <v>8</v>
      </c>
      <c r="B12" s="57" t="s">
        <v>77</v>
      </c>
      <c r="C12" s="59"/>
      <c r="D12" s="66"/>
      <c r="E12" s="59"/>
      <c r="F12" s="60"/>
      <c r="G12" s="59"/>
      <c r="H12" s="8"/>
      <c r="I12" s="23"/>
      <c r="J12" s="23"/>
      <c r="K12" s="8"/>
      <c r="L12" s="3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3"/>
      <c r="AL12" s="60"/>
      <c r="AM12" s="32">
        <f t="shared" si="1"/>
        <v>0</v>
      </c>
      <c r="AN12" s="12">
        <f t="shared" si="2"/>
        <v>0</v>
      </c>
    </row>
    <row r="13" spans="1:40" ht="28.5" customHeight="1" thickBot="1">
      <c r="A13" s="2">
        <v>9</v>
      </c>
      <c r="B13" s="6" t="s">
        <v>4</v>
      </c>
      <c r="C13" s="59"/>
      <c r="D13" s="97"/>
      <c r="E13" s="59"/>
      <c r="F13" s="60"/>
      <c r="G13" s="59"/>
      <c r="H13" s="8"/>
      <c r="I13" s="23"/>
      <c r="J13" s="23"/>
      <c r="K13" s="8">
        <v>2</v>
      </c>
      <c r="L13" s="8">
        <v>2</v>
      </c>
      <c r="M13" s="8">
        <v>2</v>
      </c>
      <c r="N13" s="67">
        <v>2</v>
      </c>
      <c r="O13" s="8">
        <v>2</v>
      </c>
      <c r="P13" s="8"/>
      <c r="Q13" s="8">
        <v>2</v>
      </c>
      <c r="R13" s="8"/>
      <c r="S13" s="8"/>
      <c r="T13" s="8"/>
      <c r="U13" s="8"/>
      <c r="V13" s="8"/>
      <c r="W13" s="8">
        <v>2</v>
      </c>
      <c r="X13" s="8">
        <v>2</v>
      </c>
      <c r="Y13" s="8"/>
      <c r="Z13" s="8"/>
      <c r="AA13" s="8">
        <v>2</v>
      </c>
      <c r="AB13" s="8"/>
      <c r="AC13" s="8"/>
      <c r="AD13" s="8"/>
      <c r="AE13" s="8"/>
      <c r="AF13" s="8"/>
      <c r="AG13" s="8"/>
      <c r="AH13" s="8"/>
      <c r="AI13" s="8"/>
      <c r="AJ13" s="8"/>
      <c r="AK13" s="23"/>
      <c r="AL13" s="60"/>
      <c r="AM13" s="32">
        <f t="shared" si="1"/>
        <v>9</v>
      </c>
      <c r="AN13" s="12">
        <f t="shared" si="2"/>
        <v>18</v>
      </c>
    </row>
    <row r="14" spans="1:40" ht="28.5" customHeight="1" thickBot="1">
      <c r="A14" s="2">
        <v>10</v>
      </c>
      <c r="B14" s="6" t="s">
        <v>5</v>
      </c>
      <c r="C14" s="60"/>
      <c r="D14" s="66"/>
      <c r="E14" s="59"/>
      <c r="F14" s="60"/>
      <c r="G14" s="59"/>
      <c r="H14" s="8"/>
      <c r="I14" s="23"/>
      <c r="J14" s="2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23"/>
      <c r="AL14" s="60"/>
      <c r="AM14" s="32">
        <f t="shared" si="1"/>
        <v>0</v>
      </c>
      <c r="AN14" s="12">
        <f t="shared" si="2"/>
        <v>0</v>
      </c>
    </row>
    <row r="15" spans="1:40" s="68" customFormat="1" ht="28.5" customHeight="1" thickBot="1">
      <c r="A15" s="2">
        <v>11</v>
      </c>
      <c r="B15" s="6" t="s">
        <v>60</v>
      </c>
      <c r="C15" s="60"/>
      <c r="D15" s="66"/>
      <c r="E15" s="8"/>
      <c r="F15" s="8"/>
      <c r="G15" s="8"/>
      <c r="H15" s="8"/>
      <c r="I15" s="6"/>
      <c r="J15" s="6"/>
      <c r="K15" s="8"/>
      <c r="L15" s="8"/>
      <c r="M15" s="8"/>
      <c r="N15" s="3"/>
      <c r="O15" s="8"/>
      <c r="P15" s="8"/>
      <c r="Q15" s="8"/>
      <c r="R15" s="8"/>
      <c r="S15" s="8"/>
      <c r="T15" s="8"/>
      <c r="U15" s="8">
        <v>2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3"/>
      <c r="AL15" s="60"/>
      <c r="AM15" s="32">
        <f t="shared" si="1"/>
        <v>1</v>
      </c>
      <c r="AN15" s="12">
        <f t="shared" si="2"/>
        <v>2</v>
      </c>
    </row>
    <row r="16" spans="1:40" s="68" customFormat="1" ht="28.5" customHeight="1" thickBot="1">
      <c r="A16" s="2">
        <v>12</v>
      </c>
      <c r="B16" s="6" t="s">
        <v>54</v>
      </c>
      <c r="C16" s="23"/>
      <c r="D16" s="24"/>
      <c r="E16" s="57"/>
      <c r="F16" s="24"/>
      <c r="G16" s="3"/>
      <c r="H16" s="8"/>
      <c r="I16" s="23"/>
      <c r="J16" s="23"/>
      <c r="K16" s="8"/>
      <c r="L16" s="8"/>
      <c r="M16" s="59"/>
      <c r="N16" s="8"/>
      <c r="O16" s="8"/>
      <c r="P16" s="8"/>
      <c r="Q16" s="8"/>
      <c r="R16" s="8"/>
      <c r="S16" s="8">
        <v>2</v>
      </c>
      <c r="T16" s="8">
        <v>2</v>
      </c>
      <c r="U16" s="8"/>
      <c r="V16" s="8">
        <v>2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23"/>
      <c r="AL16" s="60"/>
      <c r="AM16" s="32">
        <f t="shared" si="1"/>
        <v>3</v>
      </c>
      <c r="AN16" s="12">
        <f t="shared" si="2"/>
        <v>6</v>
      </c>
    </row>
    <row r="17" spans="1:40" ht="28.5" customHeight="1" thickBot="1">
      <c r="A17" s="2">
        <v>13</v>
      </c>
      <c r="B17" s="6" t="s">
        <v>76</v>
      </c>
      <c r="C17" s="23"/>
      <c r="D17" s="24"/>
      <c r="E17" s="67"/>
      <c r="F17" s="24"/>
      <c r="G17" s="3"/>
      <c r="H17" s="8"/>
      <c r="I17" s="23"/>
      <c r="J17" s="23"/>
      <c r="K17" s="8"/>
      <c r="L17" s="8"/>
      <c r="M17" s="8"/>
      <c r="N17" s="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3"/>
      <c r="AL17" s="60"/>
      <c r="AM17" s="32">
        <f>COUNTIF(C17:AL17,"2")</f>
        <v>0</v>
      </c>
      <c r="AN17" s="12">
        <f t="shared" si="2"/>
        <v>0</v>
      </c>
    </row>
    <row r="18" spans="1:40" ht="28.5" customHeight="1" thickBot="1">
      <c r="A18" s="2">
        <v>14</v>
      </c>
      <c r="B18" s="6" t="s">
        <v>35</v>
      </c>
      <c r="C18" s="59"/>
      <c r="D18" s="67"/>
      <c r="E18" s="59"/>
      <c r="F18" s="60"/>
      <c r="G18" s="59"/>
      <c r="H18" s="8"/>
      <c r="I18" s="23"/>
      <c r="J18" s="23"/>
      <c r="K18" s="8"/>
      <c r="L18" s="8"/>
      <c r="M18" s="59"/>
      <c r="N18" s="8"/>
      <c r="O18" s="8"/>
      <c r="P18" s="8"/>
      <c r="Q18" s="8"/>
      <c r="R18" s="8">
        <v>2</v>
      </c>
      <c r="S18" s="8"/>
      <c r="T18" s="8"/>
      <c r="U18" s="8">
        <v>2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3"/>
      <c r="AL18" s="60"/>
      <c r="AM18" s="32">
        <f t="shared" si="1"/>
        <v>2</v>
      </c>
      <c r="AN18" s="12">
        <f t="shared" si="2"/>
        <v>4</v>
      </c>
    </row>
    <row r="19" spans="1:40" ht="28.5" customHeight="1" thickBot="1">
      <c r="A19" s="2">
        <v>15</v>
      </c>
      <c r="B19" s="6" t="s">
        <v>58</v>
      </c>
      <c r="C19" s="59"/>
      <c r="D19" s="67"/>
      <c r="E19" s="59"/>
      <c r="F19" s="60"/>
      <c r="G19" s="59"/>
      <c r="H19" s="8"/>
      <c r="I19" s="23"/>
      <c r="J19" s="2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3"/>
      <c r="AL19" s="60"/>
      <c r="AM19" s="32">
        <f t="shared" si="1"/>
        <v>0</v>
      </c>
      <c r="AN19" s="12">
        <f t="shared" si="2"/>
        <v>0</v>
      </c>
    </row>
    <row r="20" spans="1:40" ht="28.5" customHeight="1" thickBot="1">
      <c r="A20" s="2">
        <v>16</v>
      </c>
      <c r="B20" s="6" t="s">
        <v>6</v>
      </c>
      <c r="C20" s="60"/>
      <c r="D20" s="66"/>
      <c r="E20" s="59"/>
      <c r="F20" s="60"/>
      <c r="G20" s="59"/>
      <c r="H20" s="8"/>
      <c r="I20" s="23"/>
      <c r="J20" s="23"/>
      <c r="K20" s="8"/>
      <c r="L20" s="8"/>
      <c r="M20" s="8"/>
      <c r="N20" s="3"/>
      <c r="O20" s="8"/>
      <c r="P20" s="8"/>
      <c r="Q20" s="8"/>
      <c r="R20" s="8"/>
      <c r="S20" s="8"/>
      <c r="T20" s="8"/>
      <c r="U20" s="8">
        <v>2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3"/>
      <c r="AL20" s="60"/>
      <c r="AM20" s="32">
        <f t="shared" si="1"/>
        <v>1</v>
      </c>
      <c r="AN20" s="12">
        <f t="shared" si="2"/>
        <v>2</v>
      </c>
    </row>
    <row r="21" spans="1:40" ht="28.5" customHeight="1" thickBot="1">
      <c r="A21" s="2">
        <v>17</v>
      </c>
      <c r="B21" s="6" t="s">
        <v>7</v>
      </c>
      <c r="C21" s="60"/>
      <c r="D21" s="66"/>
      <c r="E21" s="8"/>
      <c r="F21" s="8"/>
      <c r="G21" s="8"/>
      <c r="H21" s="8"/>
      <c r="I21" s="23"/>
      <c r="J21" s="23"/>
      <c r="K21" s="8"/>
      <c r="L21" s="8"/>
      <c r="M21" s="5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3"/>
      <c r="AL21" s="60"/>
      <c r="AM21" s="32">
        <f>COUNTIF(C21:AL21,"2")</f>
        <v>0</v>
      </c>
      <c r="AN21" s="12">
        <f t="shared" si="2"/>
        <v>0</v>
      </c>
    </row>
    <row r="22" spans="1:40" ht="28.5" customHeight="1" thickBot="1">
      <c r="A22" s="2">
        <v>18</v>
      </c>
      <c r="B22" s="6" t="s">
        <v>8</v>
      </c>
      <c r="C22" s="59"/>
      <c r="D22" s="67"/>
      <c r="E22" s="59"/>
      <c r="F22" s="60"/>
      <c r="G22" s="59"/>
      <c r="H22" s="8"/>
      <c r="I22" s="23"/>
      <c r="J22" s="23"/>
      <c r="K22" s="8"/>
      <c r="L22" s="8"/>
      <c r="M22" s="57"/>
      <c r="N22" s="3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3"/>
      <c r="AL22" s="60"/>
      <c r="AM22" s="32">
        <f t="shared" si="1"/>
        <v>0</v>
      </c>
      <c r="AN22" s="12">
        <f t="shared" si="2"/>
        <v>0</v>
      </c>
    </row>
    <row r="23" spans="1:40" ht="28.5" customHeight="1" thickBot="1">
      <c r="A23" s="2">
        <v>19</v>
      </c>
      <c r="B23" s="6" t="s">
        <v>9</v>
      </c>
      <c r="C23" s="60"/>
      <c r="D23" s="66"/>
      <c r="E23" s="59"/>
      <c r="F23" s="60"/>
      <c r="G23" s="59"/>
      <c r="H23" s="8"/>
      <c r="I23" s="23"/>
      <c r="J23" s="23"/>
      <c r="K23" s="8"/>
      <c r="L23" s="8"/>
      <c r="M23" s="8"/>
      <c r="N23" s="3"/>
      <c r="O23" s="8"/>
      <c r="P23" s="8"/>
      <c r="Q23" s="8"/>
      <c r="R23" s="8"/>
      <c r="S23" s="8"/>
      <c r="T23" s="8"/>
      <c r="U23" s="8">
        <v>2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23"/>
      <c r="AL23" s="60"/>
      <c r="AM23" s="32">
        <f t="shared" si="1"/>
        <v>1</v>
      </c>
      <c r="AN23" s="12">
        <f t="shared" si="2"/>
        <v>2</v>
      </c>
    </row>
    <row r="24" spans="1:40" ht="28.5" customHeight="1" thickBot="1">
      <c r="A24" s="2">
        <v>20</v>
      </c>
      <c r="B24" s="6" t="s">
        <v>10</v>
      </c>
      <c r="C24" s="60"/>
      <c r="D24" s="66"/>
      <c r="E24" s="59"/>
      <c r="F24" s="60"/>
      <c r="G24" s="59"/>
      <c r="H24" s="8"/>
      <c r="I24" s="23"/>
      <c r="J24" s="23"/>
      <c r="K24" s="8"/>
      <c r="L24" s="8"/>
      <c r="M24" s="8"/>
      <c r="N24" s="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3"/>
      <c r="AL24" s="60"/>
      <c r="AM24" s="32">
        <f>COUNTIF(C24:AL24,"2")</f>
        <v>0</v>
      </c>
      <c r="AN24" s="12">
        <f t="shared" si="2"/>
        <v>0</v>
      </c>
    </row>
    <row r="25" spans="1:40" ht="28.5" customHeight="1" thickBot="1">
      <c r="A25" s="2">
        <v>21</v>
      </c>
      <c r="B25" s="6" t="s">
        <v>11</v>
      </c>
      <c r="C25" s="59"/>
      <c r="D25" s="67"/>
      <c r="E25" s="59"/>
      <c r="F25" s="60"/>
      <c r="G25" s="59"/>
      <c r="H25" s="8"/>
      <c r="I25" s="23"/>
      <c r="J25" s="23"/>
      <c r="K25" s="8"/>
      <c r="L25" s="8"/>
      <c r="M25" s="8"/>
      <c r="N25" s="3"/>
      <c r="O25" s="8"/>
      <c r="P25" s="8"/>
      <c r="Q25" s="8"/>
      <c r="R25" s="8"/>
      <c r="S25" s="8"/>
      <c r="T25" s="8"/>
      <c r="U25" s="8">
        <v>2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3"/>
      <c r="AL25" s="60"/>
      <c r="AM25" s="32">
        <f t="shared" si="1"/>
        <v>1</v>
      </c>
      <c r="AN25" s="12">
        <f t="shared" si="2"/>
        <v>2</v>
      </c>
    </row>
    <row r="26" spans="1:40" ht="28.5" customHeight="1" thickBot="1">
      <c r="A26" s="2">
        <v>22</v>
      </c>
      <c r="B26" s="6" t="s">
        <v>12</v>
      </c>
      <c r="C26" s="59"/>
      <c r="D26" s="67"/>
      <c r="E26" s="8"/>
      <c r="F26" s="8"/>
      <c r="G26" s="8"/>
      <c r="H26" s="8"/>
      <c r="I26" s="23"/>
      <c r="J26" s="23"/>
      <c r="K26" s="8"/>
      <c r="L26" s="8"/>
      <c r="M26" s="59"/>
      <c r="N26" s="8"/>
      <c r="O26" s="8"/>
      <c r="P26" s="8"/>
      <c r="Q26" s="8"/>
      <c r="R26" s="8"/>
      <c r="S26" s="8"/>
      <c r="T26" s="8"/>
      <c r="U26" s="8">
        <v>2</v>
      </c>
      <c r="V26" s="8"/>
      <c r="W26" s="8"/>
      <c r="X26" s="8"/>
      <c r="Y26" s="8"/>
      <c r="Z26" s="8">
        <v>2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3"/>
      <c r="AL26" s="60"/>
      <c r="AM26" s="32">
        <f t="shared" si="1"/>
        <v>2</v>
      </c>
      <c r="AN26" s="12">
        <f t="shared" si="2"/>
        <v>4</v>
      </c>
    </row>
    <row r="27" spans="1:40" ht="28.5" customHeight="1" thickBot="1">
      <c r="A27" s="2">
        <v>23</v>
      </c>
      <c r="B27" s="6" t="s">
        <v>13</v>
      </c>
      <c r="C27" s="59"/>
      <c r="D27" s="67"/>
      <c r="E27" s="59"/>
      <c r="F27" s="60"/>
      <c r="G27" s="59"/>
      <c r="H27" s="8"/>
      <c r="I27" s="23"/>
      <c r="J27" s="23"/>
      <c r="K27" s="8"/>
      <c r="L27" s="8"/>
      <c r="M27" s="20"/>
      <c r="N27" s="3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3"/>
      <c r="AL27" s="60"/>
      <c r="AM27" s="32">
        <f t="shared" si="1"/>
        <v>0</v>
      </c>
      <c r="AN27" s="12">
        <f t="shared" si="2"/>
        <v>0</v>
      </c>
    </row>
    <row r="28" spans="1:40" ht="28.5" customHeight="1" thickBot="1">
      <c r="A28" s="2">
        <v>24</v>
      </c>
      <c r="B28" s="6" t="s">
        <v>14</v>
      </c>
      <c r="C28" s="59"/>
      <c r="D28" s="67"/>
      <c r="E28" s="59"/>
      <c r="F28" s="60"/>
      <c r="G28" s="59"/>
      <c r="H28" s="8"/>
      <c r="I28" s="23"/>
      <c r="J28" s="2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23"/>
      <c r="AL28" s="60"/>
      <c r="AM28" s="32">
        <f t="shared" si="1"/>
        <v>0</v>
      </c>
      <c r="AN28" s="12">
        <f t="shared" si="2"/>
        <v>0</v>
      </c>
    </row>
    <row r="29" spans="1:40" ht="28.5" customHeight="1" thickBot="1">
      <c r="A29" s="2">
        <v>25</v>
      </c>
      <c r="B29" s="6" t="s">
        <v>15</v>
      </c>
      <c r="C29" s="60"/>
      <c r="D29" s="66"/>
      <c r="E29" s="59"/>
      <c r="F29" s="60"/>
      <c r="G29" s="59"/>
      <c r="H29" s="8"/>
      <c r="I29" s="23"/>
      <c r="J29" s="23"/>
      <c r="K29" s="8"/>
      <c r="L29" s="8"/>
      <c r="M29" s="8"/>
      <c r="N29" s="8"/>
      <c r="O29" s="8"/>
      <c r="P29" s="8"/>
      <c r="Q29" s="8"/>
      <c r="R29" s="8">
        <v>2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3"/>
      <c r="AL29" s="60"/>
      <c r="AM29" s="32">
        <f>COUNTIF(C29:AL29,"2")</f>
        <v>1</v>
      </c>
      <c r="AN29" s="12">
        <f t="shared" si="2"/>
        <v>2</v>
      </c>
    </row>
    <row r="30" spans="1:40" ht="28.5" customHeight="1" thickBot="1">
      <c r="A30" s="2">
        <v>26</v>
      </c>
      <c r="B30" s="6" t="s">
        <v>16</v>
      </c>
      <c r="C30" s="60"/>
      <c r="D30" s="66"/>
      <c r="E30" s="59"/>
      <c r="F30" s="60"/>
      <c r="G30" s="59"/>
      <c r="H30" s="8"/>
      <c r="I30" s="23"/>
      <c r="J30" s="23"/>
      <c r="K30" s="8"/>
      <c r="L30" s="8"/>
      <c r="M30" s="5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23"/>
      <c r="AL30" s="60"/>
      <c r="AM30" s="32">
        <f>COUNTIF(C30:AL30,"2")</f>
        <v>0</v>
      </c>
      <c r="AN30" s="12">
        <f t="shared" si="2"/>
        <v>0</v>
      </c>
    </row>
    <row r="31" spans="1:40" ht="28.5" customHeight="1" thickBot="1">
      <c r="A31" s="2">
        <v>27</v>
      </c>
      <c r="B31" s="6" t="s">
        <v>17</v>
      </c>
      <c r="C31" s="60"/>
      <c r="D31" s="66"/>
      <c r="E31" s="59"/>
      <c r="F31" s="60"/>
      <c r="G31" s="59"/>
      <c r="H31" s="8"/>
      <c r="I31" s="23"/>
      <c r="J31" s="23"/>
      <c r="K31" s="8"/>
      <c r="L31" s="8"/>
      <c r="M31" s="8"/>
      <c r="N31" s="3"/>
      <c r="O31" s="8"/>
      <c r="P31" s="8"/>
      <c r="Q31" s="8"/>
      <c r="R31" s="8"/>
      <c r="S31" s="8"/>
      <c r="T31" s="8" t="s">
        <v>43</v>
      </c>
      <c r="U31" s="8">
        <v>2</v>
      </c>
      <c r="V31" s="8"/>
      <c r="W31" s="8"/>
      <c r="X31" s="8"/>
      <c r="Y31" s="8">
        <v>2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3"/>
      <c r="AL31" s="60"/>
      <c r="AM31" s="32">
        <f t="shared" si="1"/>
        <v>2</v>
      </c>
      <c r="AN31" s="12">
        <f t="shared" si="2"/>
        <v>4</v>
      </c>
    </row>
    <row r="32" spans="1:40" ht="28.5" customHeight="1" thickBot="1">
      <c r="A32" s="2">
        <v>28</v>
      </c>
      <c r="B32" s="6" t="s">
        <v>18</v>
      </c>
      <c r="C32" s="60"/>
      <c r="D32" s="66"/>
      <c r="E32" s="59"/>
      <c r="F32" s="60"/>
      <c r="G32" s="59"/>
      <c r="H32" s="8"/>
      <c r="I32" s="23"/>
      <c r="J32" s="23"/>
      <c r="K32" s="8"/>
      <c r="L32" s="8"/>
      <c r="M32" s="8">
        <v>2</v>
      </c>
      <c r="N32" s="3"/>
      <c r="O32" s="8"/>
      <c r="P32" s="8">
        <v>2</v>
      </c>
      <c r="Q32" s="8">
        <v>2</v>
      </c>
      <c r="R32" s="8"/>
      <c r="S32" s="8"/>
      <c r="T32" s="8">
        <v>2</v>
      </c>
      <c r="U32" s="8"/>
      <c r="V32" s="8">
        <v>2</v>
      </c>
      <c r="W32" s="8"/>
      <c r="X32" s="8"/>
      <c r="Y32" s="8"/>
      <c r="Z32" s="8"/>
      <c r="AA32" s="8">
        <v>2</v>
      </c>
      <c r="AB32" s="8">
        <v>2</v>
      </c>
      <c r="AC32" s="8"/>
      <c r="AD32" s="8"/>
      <c r="AE32" s="8"/>
      <c r="AF32" s="8"/>
      <c r="AG32" s="8"/>
      <c r="AH32" s="8"/>
      <c r="AI32" s="8"/>
      <c r="AJ32" s="8"/>
      <c r="AK32" s="23"/>
      <c r="AL32" s="60"/>
      <c r="AM32" s="32">
        <f>COUNTIF(C32:AL32,"2")</f>
        <v>7</v>
      </c>
      <c r="AN32" s="12">
        <f t="shared" si="2"/>
        <v>14</v>
      </c>
    </row>
    <row r="33" spans="1:40" ht="28.5" customHeight="1" thickBot="1">
      <c r="A33" s="2">
        <v>29</v>
      </c>
      <c r="B33" s="6" t="s">
        <v>73</v>
      </c>
      <c r="C33" s="60"/>
      <c r="D33" s="66"/>
      <c r="E33" s="59"/>
      <c r="F33" s="60"/>
      <c r="G33" s="59"/>
      <c r="H33" s="8"/>
      <c r="I33" s="23"/>
      <c r="J33" s="23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2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3"/>
      <c r="AL33" s="60"/>
      <c r="AM33" s="32">
        <f t="shared" si="1"/>
        <v>1</v>
      </c>
      <c r="AN33" s="12">
        <f t="shared" si="2"/>
        <v>2</v>
      </c>
    </row>
    <row r="34" spans="1:40" ht="28.5" customHeight="1" thickBot="1">
      <c r="A34" s="2">
        <v>30</v>
      </c>
      <c r="B34" s="6" t="s">
        <v>63</v>
      </c>
      <c r="C34" s="60"/>
      <c r="D34" s="66"/>
      <c r="E34" s="59"/>
      <c r="F34" s="60"/>
      <c r="G34" s="59"/>
      <c r="H34" s="8"/>
      <c r="I34" s="23"/>
      <c r="J34" s="23"/>
      <c r="K34" s="8"/>
      <c r="L34" s="8"/>
      <c r="M34" s="8"/>
      <c r="N34" s="3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3"/>
      <c r="AL34" s="60"/>
      <c r="AM34" s="32">
        <f t="shared" si="1"/>
        <v>0</v>
      </c>
      <c r="AN34" s="12">
        <f t="shared" si="2"/>
        <v>0</v>
      </c>
    </row>
    <row r="35" spans="1:40" ht="28.5" customHeight="1" thickBot="1">
      <c r="A35" s="2">
        <v>31</v>
      </c>
      <c r="B35" s="6" t="s">
        <v>64</v>
      </c>
      <c r="C35" s="60"/>
      <c r="D35" s="66"/>
      <c r="E35" s="59"/>
      <c r="F35" s="60"/>
      <c r="G35" s="59"/>
      <c r="H35" s="8"/>
      <c r="I35" s="23"/>
      <c r="J35" s="23"/>
      <c r="K35" s="8"/>
      <c r="L35" s="8"/>
      <c r="M35" s="5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3"/>
      <c r="AL35" s="60"/>
      <c r="AM35" s="32">
        <f t="shared" si="1"/>
        <v>0</v>
      </c>
      <c r="AN35" s="12">
        <f t="shared" si="2"/>
        <v>0</v>
      </c>
    </row>
    <row r="36" spans="1:40" ht="28.5" customHeight="1" thickBot="1">
      <c r="A36" s="2">
        <v>32</v>
      </c>
      <c r="B36" s="6" t="s">
        <v>70</v>
      </c>
      <c r="C36" s="60"/>
      <c r="D36" s="66"/>
      <c r="E36" s="59"/>
      <c r="F36" s="60"/>
      <c r="G36" s="59"/>
      <c r="H36" s="8"/>
      <c r="I36" s="23"/>
      <c r="J36" s="23"/>
      <c r="K36" s="8"/>
      <c r="L36" s="8"/>
      <c r="M36" s="8"/>
      <c r="N36" s="3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2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23"/>
      <c r="AL36" s="60"/>
      <c r="AM36" s="32">
        <f>COUNTIF(C36:AL36,"2")</f>
        <v>1</v>
      </c>
      <c r="AN36" s="12">
        <f t="shared" si="2"/>
        <v>2</v>
      </c>
    </row>
    <row r="37" spans="1:40" ht="28.5" customHeight="1" thickBot="1">
      <c r="A37" s="2">
        <v>33</v>
      </c>
      <c r="B37" s="6" t="s">
        <v>19</v>
      </c>
      <c r="C37" s="59"/>
      <c r="D37" s="67"/>
      <c r="E37" s="59"/>
      <c r="F37" s="60"/>
      <c r="G37" s="59"/>
      <c r="H37" s="8"/>
      <c r="I37" s="23"/>
      <c r="J37" s="23"/>
      <c r="K37" s="8"/>
      <c r="L37" s="8">
        <v>2</v>
      </c>
      <c r="M37" s="59">
        <v>2</v>
      </c>
      <c r="N37" s="8">
        <v>2</v>
      </c>
      <c r="O37" s="8"/>
      <c r="P37" s="8"/>
      <c r="Q37" s="8">
        <v>2</v>
      </c>
      <c r="R37" s="8"/>
      <c r="S37" s="8"/>
      <c r="T37" s="8"/>
      <c r="U37" s="8"/>
      <c r="V37" s="8"/>
      <c r="W37" s="8" t="s">
        <v>43</v>
      </c>
      <c r="X37" s="8"/>
      <c r="Y37" s="8"/>
      <c r="Z37" s="8"/>
      <c r="AA37" s="8">
        <v>2</v>
      </c>
      <c r="AB37" s="8"/>
      <c r="AC37" s="8"/>
      <c r="AD37" s="8"/>
      <c r="AE37" s="8"/>
      <c r="AF37" s="8"/>
      <c r="AG37" s="8"/>
      <c r="AH37" s="8"/>
      <c r="AI37" s="8"/>
      <c r="AJ37" s="8"/>
      <c r="AK37" s="23"/>
      <c r="AL37" s="60"/>
      <c r="AM37" s="32">
        <f aca="true" t="shared" si="3" ref="AM37:AM60">COUNTIF(C37:AL37,"2")</f>
        <v>5</v>
      </c>
      <c r="AN37" s="12">
        <f t="shared" si="2"/>
        <v>10</v>
      </c>
    </row>
    <row r="38" spans="1:40" ht="28.5" customHeight="1" thickBot="1">
      <c r="A38" s="2">
        <v>34</v>
      </c>
      <c r="B38" s="6" t="s">
        <v>20</v>
      </c>
      <c r="C38" s="60"/>
      <c r="D38" s="66"/>
      <c r="E38" s="59"/>
      <c r="F38" s="60"/>
      <c r="G38" s="59"/>
      <c r="H38" s="8"/>
      <c r="I38" s="23"/>
      <c r="J38" s="23"/>
      <c r="K38" s="8"/>
      <c r="L38" s="8"/>
      <c r="M38" s="8"/>
      <c r="N38" s="3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23"/>
      <c r="AL38" s="60"/>
      <c r="AM38" s="32">
        <f>COUNTIF(C38:AL38,"2")</f>
        <v>0</v>
      </c>
      <c r="AN38" s="12">
        <f t="shared" si="2"/>
        <v>0</v>
      </c>
    </row>
    <row r="39" spans="1:40" ht="28.5" customHeight="1" thickBot="1">
      <c r="A39" s="2">
        <v>35</v>
      </c>
      <c r="B39" s="6" t="s">
        <v>74</v>
      </c>
      <c r="C39" s="59"/>
      <c r="D39" s="67"/>
      <c r="E39" s="59"/>
      <c r="F39" s="60"/>
      <c r="G39" s="59"/>
      <c r="H39" s="8"/>
      <c r="I39" s="23"/>
      <c r="J39" s="3"/>
      <c r="K39" s="8"/>
      <c r="L39" s="8"/>
      <c r="M39" s="5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23"/>
      <c r="AL39" s="60"/>
      <c r="AM39" s="32">
        <f>COUNTIF(C39:AL39,"2")</f>
        <v>0</v>
      </c>
      <c r="AN39" s="12">
        <f t="shared" si="2"/>
        <v>0</v>
      </c>
    </row>
    <row r="40" spans="1:40" ht="28.5" customHeight="1" thickBot="1">
      <c r="A40" s="2">
        <v>36</v>
      </c>
      <c r="B40" s="6" t="s">
        <v>72</v>
      </c>
      <c r="C40" s="59"/>
      <c r="D40" s="67"/>
      <c r="E40" s="59"/>
      <c r="F40" s="60"/>
      <c r="G40" s="59"/>
      <c r="H40" s="88"/>
      <c r="I40" s="8"/>
      <c r="J40" s="82"/>
      <c r="K40" s="8"/>
      <c r="L40" s="8"/>
      <c r="M40" s="57"/>
      <c r="N40" s="3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23"/>
      <c r="AL40" s="60"/>
      <c r="AM40" s="32">
        <f t="shared" si="3"/>
        <v>0</v>
      </c>
      <c r="AN40" s="12">
        <f aca="true" t="shared" si="4" ref="AN40:AN60">SUM(C40:AL40)</f>
        <v>0</v>
      </c>
    </row>
    <row r="41" spans="1:40" ht="28.5" customHeight="1" thickBot="1">
      <c r="A41" s="2">
        <v>37</v>
      </c>
      <c r="B41" s="6" t="s">
        <v>21</v>
      </c>
      <c r="C41" s="60"/>
      <c r="D41" s="66"/>
      <c r="E41" s="59"/>
      <c r="F41" s="60"/>
      <c r="G41" s="59"/>
      <c r="H41" s="8"/>
      <c r="I41" s="23"/>
      <c r="J41" s="23"/>
      <c r="K41" s="8"/>
      <c r="L41" s="8"/>
      <c r="M41" s="5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23"/>
      <c r="AL41" s="60"/>
      <c r="AM41" s="32">
        <f t="shared" si="3"/>
        <v>0</v>
      </c>
      <c r="AN41" s="12">
        <f t="shared" si="4"/>
        <v>0</v>
      </c>
    </row>
    <row r="42" spans="1:40" ht="28.5" customHeight="1" thickBot="1">
      <c r="A42" s="2">
        <v>38</v>
      </c>
      <c r="B42" s="6" t="s">
        <v>22</v>
      </c>
      <c r="C42" s="59"/>
      <c r="D42" s="67"/>
      <c r="E42" s="59"/>
      <c r="F42" s="60"/>
      <c r="G42" s="59"/>
      <c r="H42" s="8"/>
      <c r="I42" s="33"/>
      <c r="J42" s="23"/>
      <c r="K42" s="8"/>
      <c r="L42" s="8"/>
      <c r="M42" s="8"/>
      <c r="N42" s="3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23"/>
      <c r="AL42" s="60"/>
      <c r="AM42" s="32">
        <f>COUNTIF(C42:AL42,"2")</f>
        <v>0</v>
      </c>
      <c r="AN42" s="12">
        <f t="shared" si="4"/>
        <v>0</v>
      </c>
    </row>
    <row r="43" spans="1:40" ht="28.5" customHeight="1" thickBot="1">
      <c r="A43" s="2">
        <v>39</v>
      </c>
      <c r="B43" s="6" t="s">
        <v>23</v>
      </c>
      <c r="C43" s="59"/>
      <c r="D43" s="67"/>
      <c r="E43" s="59"/>
      <c r="F43" s="60"/>
      <c r="G43" s="59"/>
      <c r="H43" s="8"/>
      <c r="I43" s="33"/>
      <c r="J43" s="23"/>
      <c r="K43" s="8"/>
      <c r="L43" s="8"/>
      <c r="M43" s="5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3"/>
      <c r="AL43" s="60"/>
      <c r="AM43" s="32">
        <f t="shared" si="3"/>
        <v>0</v>
      </c>
      <c r="AN43" s="12">
        <f t="shared" si="4"/>
        <v>0</v>
      </c>
    </row>
    <row r="44" spans="1:40" ht="28.5" customHeight="1" thickBot="1">
      <c r="A44" s="2">
        <v>40</v>
      </c>
      <c r="B44" s="6" t="s">
        <v>65</v>
      </c>
      <c r="C44" s="59"/>
      <c r="D44" s="67"/>
      <c r="E44" s="59"/>
      <c r="F44" s="60"/>
      <c r="G44" s="59"/>
      <c r="H44" s="8"/>
      <c r="I44" s="33"/>
      <c r="J44" s="23"/>
      <c r="K44" s="8"/>
      <c r="L44" s="8"/>
      <c r="M44" s="8"/>
      <c r="N44" s="3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23"/>
      <c r="AL44" s="60"/>
      <c r="AM44" s="32">
        <f t="shared" si="3"/>
        <v>0</v>
      </c>
      <c r="AN44" s="12">
        <f t="shared" si="4"/>
        <v>0</v>
      </c>
    </row>
    <row r="45" spans="1:40" ht="28.5" customHeight="1" thickBot="1">
      <c r="A45" s="2">
        <v>41</v>
      </c>
      <c r="B45" s="6" t="s">
        <v>66</v>
      </c>
      <c r="C45" s="59"/>
      <c r="D45" s="67"/>
      <c r="E45" s="59"/>
      <c r="F45" s="60"/>
      <c r="G45" s="59"/>
      <c r="H45" s="8"/>
      <c r="I45" s="23"/>
      <c r="J45" s="23"/>
      <c r="K45" s="8"/>
      <c r="L45" s="8"/>
      <c r="M45" s="5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23"/>
      <c r="AL45" s="60"/>
      <c r="AM45" s="32">
        <f t="shared" si="3"/>
        <v>0</v>
      </c>
      <c r="AN45" s="12">
        <f t="shared" si="4"/>
        <v>0</v>
      </c>
    </row>
    <row r="46" spans="1:40" ht="28.5" customHeight="1" thickBot="1">
      <c r="A46" s="2">
        <v>42</v>
      </c>
      <c r="B46" s="6" t="s">
        <v>24</v>
      </c>
      <c r="C46" s="60"/>
      <c r="D46" s="66"/>
      <c r="E46" s="59"/>
      <c r="F46" s="60"/>
      <c r="G46" s="59"/>
      <c r="H46" s="8"/>
      <c r="I46" s="23"/>
      <c r="J46" s="23"/>
      <c r="K46" s="8"/>
      <c r="L46" s="8"/>
      <c r="M46" s="8"/>
      <c r="N46" s="3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23"/>
      <c r="AL46" s="60"/>
      <c r="AM46" s="32">
        <f>COUNTIF(C46:AL46,"2")</f>
        <v>0</v>
      </c>
      <c r="AN46" s="12">
        <f t="shared" si="4"/>
        <v>0</v>
      </c>
    </row>
    <row r="47" spans="1:40" ht="28.5" customHeight="1" thickBot="1">
      <c r="A47" s="2">
        <v>43</v>
      </c>
      <c r="B47" s="6" t="s">
        <v>25</v>
      </c>
      <c r="C47" s="59"/>
      <c r="D47" s="67"/>
      <c r="E47" s="59"/>
      <c r="F47" s="60"/>
      <c r="G47" s="59"/>
      <c r="H47" s="8"/>
      <c r="I47" s="23"/>
      <c r="J47" s="23"/>
      <c r="K47" s="8"/>
      <c r="L47" s="8"/>
      <c r="M47" s="59"/>
      <c r="N47" s="8"/>
      <c r="O47" s="8"/>
      <c r="P47" s="8"/>
      <c r="Q47" s="8"/>
      <c r="R47" s="8"/>
      <c r="S47" s="8"/>
      <c r="T47" s="8"/>
      <c r="U47" s="8">
        <v>2</v>
      </c>
      <c r="V47" s="8"/>
      <c r="W47" s="8"/>
      <c r="X47" s="8"/>
      <c r="Y47" s="8"/>
      <c r="Z47" s="8">
        <v>2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3"/>
      <c r="AL47" s="60"/>
      <c r="AM47" s="32">
        <f t="shared" si="3"/>
        <v>2</v>
      </c>
      <c r="AN47" s="12">
        <f t="shared" si="4"/>
        <v>4</v>
      </c>
    </row>
    <row r="48" spans="1:40" ht="28.5" customHeight="1" thickBot="1">
      <c r="A48" s="2">
        <v>44</v>
      </c>
      <c r="B48" s="6" t="s">
        <v>26</v>
      </c>
      <c r="C48" s="59"/>
      <c r="D48" s="67"/>
      <c r="E48" s="59"/>
      <c r="F48" s="60"/>
      <c r="G48" s="59"/>
      <c r="H48" s="8"/>
      <c r="I48" s="23"/>
      <c r="J48" s="23"/>
      <c r="K48" s="8">
        <v>2</v>
      </c>
      <c r="L48" s="8">
        <v>2</v>
      </c>
      <c r="M48" s="8"/>
      <c r="N48" s="3"/>
      <c r="O48" s="8"/>
      <c r="P48" s="8">
        <v>2</v>
      </c>
      <c r="Q48" s="8"/>
      <c r="R48" s="8"/>
      <c r="S48" s="8"/>
      <c r="T48" s="8"/>
      <c r="U48" s="8">
        <v>2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23"/>
      <c r="AL48" s="60"/>
      <c r="AM48" s="32">
        <f t="shared" si="3"/>
        <v>4</v>
      </c>
      <c r="AN48" s="12">
        <f t="shared" si="4"/>
        <v>8</v>
      </c>
    </row>
    <row r="49" spans="1:40" ht="28.5" customHeight="1" thickBot="1">
      <c r="A49" s="2">
        <v>45</v>
      </c>
      <c r="B49" s="6" t="s">
        <v>27</v>
      </c>
      <c r="C49" s="59"/>
      <c r="D49" s="67"/>
      <c r="E49" s="59"/>
      <c r="F49" s="60"/>
      <c r="G49" s="59"/>
      <c r="H49" s="8"/>
      <c r="I49" s="23"/>
      <c r="J49" s="23"/>
      <c r="K49" s="8"/>
      <c r="L49" s="8"/>
      <c r="M49" s="57"/>
      <c r="N49" s="3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3"/>
      <c r="AL49" s="60"/>
      <c r="AM49" s="32">
        <f>COUNTIF(C49:AL49,"2")</f>
        <v>0</v>
      </c>
      <c r="AN49" s="12">
        <f t="shared" si="4"/>
        <v>0</v>
      </c>
    </row>
    <row r="50" spans="1:40" ht="28.5" customHeight="1" thickBot="1">
      <c r="A50" s="2">
        <v>46</v>
      </c>
      <c r="B50" s="6" t="s">
        <v>71</v>
      </c>
      <c r="C50" s="59"/>
      <c r="D50" s="67"/>
      <c r="E50" s="59"/>
      <c r="F50" s="60"/>
      <c r="G50" s="59"/>
      <c r="H50" s="8"/>
      <c r="I50" s="23"/>
      <c r="J50" s="23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23"/>
      <c r="AL50" s="60"/>
      <c r="AM50" s="32">
        <f t="shared" si="3"/>
        <v>0</v>
      </c>
      <c r="AN50" s="12">
        <f t="shared" si="4"/>
        <v>0</v>
      </c>
    </row>
    <row r="51" spans="1:40" ht="28.5" customHeight="1" thickBot="1">
      <c r="A51" s="2">
        <v>47</v>
      </c>
      <c r="B51" s="6" t="s">
        <v>67</v>
      </c>
      <c r="C51" s="59"/>
      <c r="D51" s="67"/>
      <c r="E51" s="59"/>
      <c r="F51" s="60"/>
      <c r="G51" s="59"/>
      <c r="H51" s="8"/>
      <c r="I51" s="23"/>
      <c r="J51" s="23"/>
      <c r="K51" s="8"/>
      <c r="L51" s="8"/>
      <c r="M51" s="5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23"/>
      <c r="AL51" s="60"/>
      <c r="AM51" s="32">
        <f t="shared" si="3"/>
        <v>0</v>
      </c>
      <c r="AN51" s="12">
        <f t="shared" si="4"/>
        <v>0</v>
      </c>
    </row>
    <row r="52" spans="1:40" ht="28.5" customHeight="1" thickBot="1">
      <c r="A52" s="2">
        <v>48</v>
      </c>
      <c r="B52" s="6" t="s">
        <v>28</v>
      </c>
      <c r="C52" s="59"/>
      <c r="D52" s="67"/>
      <c r="E52" s="59"/>
      <c r="F52" s="60"/>
      <c r="G52" s="59"/>
      <c r="H52" s="8"/>
      <c r="I52" s="23"/>
      <c r="J52" s="23"/>
      <c r="K52" s="8"/>
      <c r="L52" s="8"/>
      <c r="M52" s="59"/>
      <c r="N52" s="8"/>
      <c r="O52" s="8"/>
      <c r="P52" s="8"/>
      <c r="Q52" s="8"/>
      <c r="R52" s="8"/>
      <c r="S52" s="8"/>
      <c r="T52" s="8"/>
      <c r="U52" s="8">
        <v>2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3"/>
      <c r="AL52" s="60"/>
      <c r="AM52" s="32">
        <f t="shared" si="3"/>
        <v>1</v>
      </c>
      <c r="AN52" s="12">
        <f t="shared" si="4"/>
        <v>2</v>
      </c>
    </row>
    <row r="53" spans="1:40" ht="28.5" customHeight="1" thickBot="1">
      <c r="A53" s="2">
        <v>49</v>
      </c>
      <c r="B53" s="6" t="s">
        <v>29</v>
      </c>
      <c r="C53" s="60"/>
      <c r="D53" s="66"/>
      <c r="E53" s="59"/>
      <c r="F53" s="60"/>
      <c r="G53" s="59"/>
      <c r="H53" s="8"/>
      <c r="I53" s="23"/>
      <c r="J53" s="23"/>
      <c r="K53" s="8">
        <v>2</v>
      </c>
      <c r="L53" s="8">
        <v>2</v>
      </c>
      <c r="M53" s="8">
        <v>2</v>
      </c>
      <c r="N53" s="8">
        <v>2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3"/>
      <c r="AL53" s="60"/>
      <c r="AM53" s="32">
        <f>COUNTIF(C53:AL53,"2")</f>
        <v>4</v>
      </c>
      <c r="AN53" s="12">
        <f t="shared" si="4"/>
        <v>8</v>
      </c>
    </row>
    <row r="54" spans="1:40" ht="30" customHeight="1" thickBot="1">
      <c r="A54" s="2">
        <v>50</v>
      </c>
      <c r="B54" s="6" t="s">
        <v>30</v>
      </c>
      <c r="C54" s="59"/>
      <c r="D54" s="67"/>
      <c r="E54" s="59"/>
      <c r="F54" s="60"/>
      <c r="G54" s="59"/>
      <c r="H54" s="8"/>
      <c r="I54" s="23"/>
      <c r="J54" s="23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3"/>
      <c r="AL54" s="60"/>
      <c r="AM54" s="32">
        <f>COUNTIF(C54:AL54,"2")</f>
        <v>0</v>
      </c>
      <c r="AN54" s="12">
        <f t="shared" si="4"/>
        <v>0</v>
      </c>
    </row>
    <row r="55" spans="1:40" ht="30" customHeight="1" thickBot="1">
      <c r="A55" s="2">
        <v>51</v>
      </c>
      <c r="B55" s="6" t="s">
        <v>81</v>
      </c>
      <c r="C55" s="59"/>
      <c r="D55" s="67"/>
      <c r="E55" s="59"/>
      <c r="F55" s="60"/>
      <c r="G55" s="59"/>
      <c r="H55" s="82"/>
      <c r="I55" s="23"/>
      <c r="J55" s="8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23"/>
      <c r="AL55" s="60"/>
      <c r="AM55" s="32">
        <f t="shared" si="3"/>
        <v>0</v>
      </c>
      <c r="AN55" s="12">
        <f t="shared" si="4"/>
        <v>0</v>
      </c>
    </row>
    <row r="56" spans="1:40" ht="30" customHeight="1" thickBot="1">
      <c r="A56" s="2">
        <v>52</v>
      </c>
      <c r="B56" s="6" t="s">
        <v>68</v>
      </c>
      <c r="C56" s="59"/>
      <c r="D56" s="67"/>
      <c r="E56" s="59"/>
      <c r="F56" s="60"/>
      <c r="G56" s="59"/>
      <c r="H56" s="82"/>
      <c r="I56" s="23"/>
      <c r="J56" s="82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23"/>
      <c r="AL56" s="60"/>
      <c r="AM56" s="32">
        <f>COUNTIF(C56:AL56,"2")</f>
        <v>0</v>
      </c>
      <c r="AN56" s="12">
        <f t="shared" si="4"/>
        <v>0</v>
      </c>
    </row>
    <row r="57" spans="1:40" ht="30" customHeight="1" thickBot="1">
      <c r="A57" s="2">
        <v>53</v>
      </c>
      <c r="B57" s="6" t="s">
        <v>31</v>
      </c>
      <c r="C57" s="60"/>
      <c r="D57" s="66"/>
      <c r="E57" s="59"/>
      <c r="F57" s="23"/>
      <c r="G57" s="8"/>
      <c r="H57" s="8"/>
      <c r="I57" s="23"/>
      <c r="J57" s="23"/>
      <c r="K57" s="8"/>
      <c r="L57" s="8"/>
      <c r="M57" s="8"/>
      <c r="N57" s="8"/>
      <c r="O57" s="8"/>
      <c r="P57" s="8"/>
      <c r="Q57" s="8"/>
      <c r="R57" s="8">
        <v>2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3"/>
      <c r="AL57" s="60"/>
      <c r="AM57" s="32">
        <f t="shared" si="3"/>
        <v>1</v>
      </c>
      <c r="AN57" s="12">
        <f t="shared" si="4"/>
        <v>2</v>
      </c>
    </row>
    <row r="58" spans="1:40" ht="30" customHeight="1" thickBot="1">
      <c r="A58" s="2">
        <v>54</v>
      </c>
      <c r="B58" s="6" t="s">
        <v>32</v>
      </c>
      <c r="C58" s="59"/>
      <c r="D58" s="67"/>
      <c r="E58" s="59"/>
      <c r="F58" s="60"/>
      <c r="G58" s="59"/>
      <c r="H58" s="8"/>
      <c r="I58" s="23"/>
      <c r="J58" s="23"/>
      <c r="K58" s="8"/>
      <c r="L58" s="8"/>
      <c r="M58" s="57"/>
      <c r="N58" s="3"/>
      <c r="O58" s="8"/>
      <c r="P58" s="8"/>
      <c r="Q58" s="8"/>
      <c r="R58" s="8"/>
      <c r="S58" s="8"/>
      <c r="T58" s="8"/>
      <c r="U58" s="8">
        <v>2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3"/>
      <c r="AL58" s="60"/>
      <c r="AM58" s="32">
        <f>COUNTIF(C58:AL58,"2")</f>
        <v>1</v>
      </c>
      <c r="AN58" s="12">
        <f t="shared" si="4"/>
        <v>2</v>
      </c>
    </row>
    <row r="59" spans="1:40" ht="30" customHeight="1" thickBot="1">
      <c r="A59" s="2">
        <v>55</v>
      </c>
      <c r="B59" s="6" t="s">
        <v>33</v>
      </c>
      <c r="C59" s="60"/>
      <c r="D59" s="66"/>
      <c r="E59" s="59"/>
      <c r="F59" s="60"/>
      <c r="G59" s="59"/>
      <c r="H59" s="8"/>
      <c r="I59" s="23"/>
      <c r="J59" s="23"/>
      <c r="K59" s="8"/>
      <c r="L59" s="8"/>
      <c r="M59" s="59"/>
      <c r="N59" s="8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0"/>
      <c r="AM59" s="32">
        <f t="shared" si="3"/>
        <v>0</v>
      </c>
      <c r="AN59" s="12">
        <f t="shared" si="4"/>
        <v>0</v>
      </c>
    </row>
    <row r="60" spans="1:40" ht="30" customHeight="1" thickBot="1">
      <c r="A60" s="2">
        <v>56</v>
      </c>
      <c r="B60" s="75" t="s">
        <v>34</v>
      </c>
      <c r="C60" s="80"/>
      <c r="D60" s="84"/>
      <c r="E60" s="77"/>
      <c r="F60" s="96"/>
      <c r="G60" s="75"/>
      <c r="H60" s="77"/>
      <c r="I60" s="62"/>
      <c r="J60" s="62"/>
      <c r="K60" s="77"/>
      <c r="L60" s="80"/>
      <c r="M60" s="77"/>
      <c r="N60" s="102"/>
      <c r="O60" s="77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96"/>
      <c r="AL60" s="62"/>
      <c r="AM60" s="32">
        <f t="shared" si="3"/>
        <v>0</v>
      </c>
      <c r="AN60" s="12">
        <f t="shared" si="4"/>
        <v>0</v>
      </c>
    </row>
    <row r="61" ht="30" customHeight="1"/>
    <row r="62" ht="30" customHeight="1" thickBot="1"/>
    <row r="63" spans="1:40" ht="30" customHeight="1" thickBot="1">
      <c r="A63" s="68"/>
      <c r="K63" s="129" t="s">
        <v>42</v>
      </c>
      <c r="L63" s="130"/>
      <c r="M63" s="130"/>
      <c r="N63" s="130"/>
      <c r="O63" s="130"/>
      <c r="P63" s="130"/>
      <c r="Q63" s="131"/>
      <c r="R63" s="85"/>
      <c r="S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68"/>
      <c r="AN63" s="68"/>
    </row>
    <row r="64" spans="2:38" s="68" customFormat="1" ht="30" customHeight="1" thickBot="1">
      <c r="B64"/>
      <c r="C64"/>
      <c r="D64"/>
      <c r="E64" s="87"/>
      <c r="F64"/>
      <c r="G64" s="87"/>
      <c r="H64" s="87"/>
      <c r="I64" s="86"/>
      <c r="J64" s="87"/>
      <c r="K64" s="126" t="s">
        <v>51</v>
      </c>
      <c r="L64" s="127"/>
      <c r="M64" s="127"/>
      <c r="N64" s="128"/>
      <c r="O64" s="72">
        <v>3</v>
      </c>
      <c r="P64" s="95"/>
      <c r="Q64" s="46" t="s">
        <v>59</v>
      </c>
      <c r="R64" s="85"/>
      <c r="S64" s="85"/>
      <c r="T64" s="87"/>
      <c r="U64" s="87"/>
      <c r="V64" s="87"/>
      <c r="W64" s="87"/>
      <c r="X64" s="87"/>
      <c r="Y64" s="87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s="68" customFormat="1" ht="30" customHeight="1" thickBot="1">
      <c r="B65"/>
      <c r="C65"/>
      <c r="D65"/>
      <c r="E65" s="87"/>
      <c r="F65"/>
      <c r="G65" s="87"/>
      <c r="H65" s="87"/>
      <c r="I65" s="86"/>
      <c r="J65" s="87"/>
      <c r="K65" s="126" t="s">
        <v>53</v>
      </c>
      <c r="L65" s="127"/>
      <c r="M65" s="127"/>
      <c r="N65" s="128"/>
      <c r="O65" s="70">
        <v>2</v>
      </c>
      <c r="P65" s="94"/>
      <c r="Q65" s="46" t="s">
        <v>59</v>
      </c>
      <c r="R65" s="85"/>
      <c r="S65" s="85"/>
      <c r="T65" s="87"/>
      <c r="U65" s="87"/>
      <c r="V65" s="87"/>
      <c r="W65" s="87"/>
      <c r="X65" s="87"/>
      <c r="Y65" s="87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s="68" customFormat="1" ht="30" customHeight="1" thickBot="1">
      <c r="B66"/>
      <c r="C66"/>
      <c r="D66"/>
      <c r="E66" s="87"/>
      <c r="F66"/>
      <c r="G66" s="87"/>
      <c r="H66" s="87"/>
      <c r="I66" s="86"/>
      <c r="J66" s="87"/>
      <c r="K66" s="126" t="s">
        <v>83</v>
      </c>
      <c r="L66" s="127"/>
      <c r="M66" s="127"/>
      <c r="N66" s="128"/>
      <c r="O66" s="70">
        <v>2</v>
      </c>
      <c r="P66" s="94"/>
      <c r="Q66" s="46" t="s">
        <v>59</v>
      </c>
      <c r="R66" s="85"/>
      <c r="S66" s="85"/>
      <c r="T66" s="87"/>
      <c r="U66" s="87"/>
      <c r="V66" s="87"/>
      <c r="W66" s="87"/>
      <c r="X66" s="87"/>
      <c r="Y66" s="87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s="68" customFormat="1" ht="30" customHeight="1">
      <c r="B67"/>
      <c r="C67"/>
      <c r="D67"/>
      <c r="E67" s="87"/>
      <c r="F67"/>
      <c r="G67" s="87"/>
      <c r="H67" s="87"/>
      <c r="I67" s="86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40" s="68" customFormat="1" ht="30" customHeight="1">
      <c r="B68"/>
      <c r="C68"/>
      <c r="D68"/>
      <c r="E68" s="87"/>
      <c r="F68"/>
      <c r="G68" s="87"/>
      <c r="H68" s="87"/>
      <c r="I68" s="86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69"/>
    </row>
    <row r="69" spans="2:40" s="68" customFormat="1" ht="30" customHeight="1">
      <c r="B69"/>
      <c r="C69"/>
      <c r="D69"/>
      <c r="E69" s="87"/>
      <c r="F69"/>
      <c r="G69" s="87"/>
      <c r="H69" s="87"/>
      <c r="I69" s="86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69"/>
    </row>
    <row r="70" spans="2:40" s="68" customFormat="1" ht="30" customHeight="1">
      <c r="B70"/>
      <c r="C70"/>
      <c r="D70"/>
      <c r="E70" s="87"/>
      <c r="F70"/>
      <c r="G70" s="87"/>
      <c r="H70" s="87"/>
      <c r="I70" s="86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69"/>
    </row>
    <row r="71" spans="2:40" s="68" customFormat="1" ht="30" customHeight="1">
      <c r="B71"/>
      <c r="C71"/>
      <c r="D71"/>
      <c r="E71" s="87"/>
      <c r="F71"/>
      <c r="G71" s="87"/>
      <c r="H71" s="87"/>
      <c r="I71" s="86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69"/>
    </row>
    <row r="72" spans="1:40" s="68" customFormat="1" ht="30" customHeight="1">
      <c r="A72"/>
      <c r="B72"/>
      <c r="C72"/>
      <c r="D72"/>
      <c r="E72" s="87"/>
      <c r="F72"/>
      <c r="G72" s="87"/>
      <c r="H72" s="87"/>
      <c r="I72" s="86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6"/>
      <c r="AM72"/>
      <c r="AN72"/>
    </row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</sheetData>
  <sheetProtection/>
  <autoFilter ref="B1:B196"/>
  <mergeCells count="11">
    <mergeCell ref="K65:N65"/>
    <mergeCell ref="K66:N66"/>
    <mergeCell ref="K63:Q63"/>
    <mergeCell ref="AN2:AN3"/>
    <mergeCell ref="K1:AN1"/>
    <mergeCell ref="A1:B1"/>
    <mergeCell ref="C2:D2"/>
    <mergeCell ref="E2:G2"/>
    <mergeCell ref="H2:J2"/>
    <mergeCell ref="K64:N64"/>
    <mergeCell ref="K2:AL2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8" sqref="T8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42" width="4.7109375" style="87" customWidth="1"/>
  </cols>
  <sheetData>
    <row r="1" spans="1:48" s="1" customFormat="1" ht="60" customHeight="1" thickBot="1">
      <c r="A1" s="137" t="s">
        <v>37</v>
      </c>
      <c r="B1" s="138"/>
      <c r="C1" s="151" t="s">
        <v>82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4"/>
      <c r="AS1" s="21"/>
      <c r="AT1" s="21"/>
      <c r="AU1" s="21"/>
      <c r="AV1" s="21"/>
    </row>
    <row r="2" spans="1:47" s="1" customFormat="1" ht="21" customHeight="1" thickBot="1">
      <c r="A2" s="2"/>
      <c r="B2" s="5" t="s">
        <v>38</v>
      </c>
      <c r="C2" s="155" t="s">
        <v>61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7" t="s">
        <v>41</v>
      </c>
      <c r="AR2" s="124" t="s">
        <v>45</v>
      </c>
      <c r="AU2" s="73"/>
    </row>
    <row r="3" spans="1:44" s="1" customFormat="1" ht="165" customHeight="1" thickBot="1">
      <c r="A3" s="2"/>
      <c r="B3" s="5" t="s">
        <v>39</v>
      </c>
      <c r="C3" s="22" t="s">
        <v>85</v>
      </c>
      <c r="D3" s="22" t="s">
        <v>88</v>
      </c>
      <c r="E3" s="22" t="s">
        <v>89</v>
      </c>
      <c r="F3" s="22" t="s">
        <v>90</v>
      </c>
      <c r="G3" s="22" t="s">
        <v>91</v>
      </c>
      <c r="H3" s="22" t="s">
        <v>130</v>
      </c>
      <c r="I3" s="22" t="s">
        <v>100</v>
      </c>
      <c r="J3" s="22" t="s">
        <v>107</v>
      </c>
      <c r="K3" s="22" t="s">
        <v>108</v>
      </c>
      <c r="L3" s="22" t="s">
        <v>113</v>
      </c>
      <c r="M3" s="22" t="s">
        <v>118</v>
      </c>
      <c r="N3" s="22" t="s">
        <v>119</v>
      </c>
      <c r="O3" s="22" t="s">
        <v>120</v>
      </c>
      <c r="P3" s="22" t="s">
        <v>121</v>
      </c>
      <c r="Q3" s="22" t="s">
        <v>122</v>
      </c>
      <c r="R3" s="22" t="s">
        <v>123</v>
      </c>
      <c r="S3" s="22" t="s">
        <v>124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158"/>
      <c r="AR3" s="125"/>
    </row>
    <row r="4" spans="1:44" s="1" customFormat="1" ht="27.75" customHeight="1" thickBot="1">
      <c r="A4" s="2" t="s">
        <v>36</v>
      </c>
      <c r="B4" s="4" t="s">
        <v>0</v>
      </c>
      <c r="C4" s="15">
        <f>COUNTIF(C5:C60,"2")+1</f>
        <v>15</v>
      </c>
      <c r="D4" s="83">
        <f>COUNTIF(D5:D60,"2")+1</f>
        <v>28</v>
      </c>
      <c r="E4" s="83">
        <f>COUNTIF(E5:E60,"2")+2</f>
        <v>22</v>
      </c>
      <c r="F4" s="15">
        <f>COUNTIF(F5:F60,"2")+2</f>
        <v>30</v>
      </c>
      <c r="G4" s="15">
        <f>COUNTIF(G5:G60,"2")+2</f>
        <v>7</v>
      </c>
      <c r="H4" s="15">
        <f>COUNTIF(H5:H60,"2")</f>
        <v>22</v>
      </c>
      <c r="I4" s="15">
        <f>COUNTIF(I5:I60,"2")+2</f>
        <v>23</v>
      </c>
      <c r="J4" s="15">
        <f>COUNTIF(J5:J60,"2")</f>
        <v>3</v>
      </c>
      <c r="K4" s="15">
        <f>COUNTIF(K5:K60,"2")</f>
        <v>3</v>
      </c>
      <c r="L4" s="15">
        <f>COUNTIF(L5:L60,"2")+2</f>
        <v>14</v>
      </c>
      <c r="M4" s="15">
        <f>COUNTIF(M5:M60,"2")+1</f>
        <v>28</v>
      </c>
      <c r="N4" s="15">
        <f>COUNTIF(N5:N60,"2")+2</f>
        <v>18</v>
      </c>
      <c r="O4" s="15">
        <f aca="true" t="shared" si="0" ref="O4:W4">COUNTIF(O5:O60,"2")</f>
        <v>0</v>
      </c>
      <c r="P4" s="15">
        <f t="shared" si="0"/>
        <v>0</v>
      </c>
      <c r="Q4" s="15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0</v>
      </c>
      <c r="W4" s="15">
        <f t="shared" si="0"/>
        <v>0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74">
        <f>SUM(B4:AP4)</f>
        <v>213</v>
      </c>
      <c r="AR4" s="16" t="s">
        <v>43</v>
      </c>
    </row>
    <row r="5" spans="1:44" ht="28.5" customHeight="1" thickBot="1">
      <c r="A5" s="2">
        <v>1</v>
      </c>
      <c r="B5" s="6" t="s">
        <v>1</v>
      </c>
      <c r="C5" s="98" t="s">
        <v>84</v>
      </c>
      <c r="D5" s="98" t="s">
        <v>84</v>
      </c>
      <c r="E5" s="98" t="s">
        <v>84</v>
      </c>
      <c r="F5" s="98" t="s">
        <v>84</v>
      </c>
      <c r="G5" s="8"/>
      <c r="H5" s="98" t="s">
        <v>84</v>
      </c>
      <c r="I5" s="8">
        <v>2</v>
      </c>
      <c r="J5" s="8"/>
      <c r="K5" s="8"/>
      <c r="L5" s="98" t="s">
        <v>84</v>
      </c>
      <c r="M5" s="98" t="s">
        <v>84</v>
      </c>
      <c r="N5" s="98" t="s">
        <v>84</v>
      </c>
      <c r="O5" s="98"/>
      <c r="P5" s="98"/>
      <c r="Q5" s="98"/>
      <c r="R5" s="8"/>
      <c r="S5" s="98"/>
      <c r="T5" s="98"/>
      <c r="U5" s="98"/>
      <c r="V5" s="8"/>
      <c r="W5" s="98"/>
      <c r="X5" s="98"/>
      <c r="Y5" s="98"/>
      <c r="Z5" s="98"/>
      <c r="AA5" s="98"/>
      <c r="AB5" s="8"/>
      <c r="AC5" s="8"/>
      <c r="AD5" s="8"/>
      <c r="AE5" s="8"/>
      <c r="AF5" s="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71">
        <f>COUNTIF(C5:AP5,"2")</f>
        <v>1</v>
      </c>
      <c r="AR5" s="12">
        <f aca="true" t="shared" si="1" ref="AR5:AR36">SUM(C5:AP5)</f>
        <v>2</v>
      </c>
    </row>
    <row r="6" spans="1:44" ht="28.5" customHeight="1" thickBot="1">
      <c r="A6" s="2">
        <v>2</v>
      </c>
      <c r="B6" s="6" t="s">
        <v>75</v>
      </c>
      <c r="C6" s="98" t="s">
        <v>84</v>
      </c>
      <c r="D6" s="8">
        <v>2</v>
      </c>
      <c r="E6" s="8">
        <v>2</v>
      </c>
      <c r="F6" s="8">
        <v>2</v>
      </c>
      <c r="G6" s="8"/>
      <c r="H6" s="8">
        <v>2</v>
      </c>
      <c r="I6" s="8">
        <v>2</v>
      </c>
      <c r="J6" s="8"/>
      <c r="K6" s="8"/>
      <c r="L6" s="98" t="s">
        <v>84</v>
      </c>
      <c r="M6" s="8">
        <v>2</v>
      </c>
      <c r="N6" s="98" t="s">
        <v>84</v>
      </c>
      <c r="O6" s="8"/>
      <c r="P6" s="98"/>
      <c r="Q6" s="98"/>
      <c r="R6" s="8"/>
      <c r="S6" s="8"/>
      <c r="T6" s="8"/>
      <c r="U6" s="8"/>
      <c r="V6" s="8"/>
      <c r="W6" s="8"/>
      <c r="X6" s="98"/>
      <c r="Y6" s="98"/>
      <c r="Z6" s="98"/>
      <c r="AA6" s="98"/>
      <c r="AB6" s="98"/>
      <c r="AC6" s="98"/>
      <c r="AD6" s="98"/>
      <c r="AE6" s="8"/>
      <c r="AF6" s="8"/>
      <c r="AG6" s="8"/>
      <c r="AH6" s="98"/>
      <c r="AI6" s="98"/>
      <c r="AJ6" s="98"/>
      <c r="AK6" s="98"/>
      <c r="AL6" s="98"/>
      <c r="AM6" s="98"/>
      <c r="AN6" s="98"/>
      <c r="AO6" s="8"/>
      <c r="AP6" s="98"/>
      <c r="AQ6" s="71">
        <f>COUNTIF(C6:AP6,"2")+COUNTIF(C6:AP6,"4")</f>
        <v>6</v>
      </c>
      <c r="AR6" s="12">
        <f t="shared" si="1"/>
        <v>12</v>
      </c>
    </row>
    <row r="7" spans="1:44" ht="28.5" customHeight="1" thickBot="1">
      <c r="A7" s="2">
        <v>3</v>
      </c>
      <c r="B7" s="6" t="s">
        <v>55</v>
      </c>
      <c r="C7" s="98" t="s">
        <v>84</v>
      </c>
      <c r="D7" s="8">
        <v>2</v>
      </c>
      <c r="E7" s="8">
        <v>2</v>
      </c>
      <c r="F7" s="98" t="s">
        <v>84</v>
      </c>
      <c r="G7" s="8"/>
      <c r="H7" s="98" t="s">
        <v>84</v>
      </c>
      <c r="I7" s="98" t="s">
        <v>84</v>
      </c>
      <c r="J7" s="8"/>
      <c r="K7" s="8"/>
      <c r="L7" s="98" t="s">
        <v>84</v>
      </c>
      <c r="M7" s="8">
        <v>2</v>
      </c>
      <c r="N7" s="98" t="s">
        <v>84</v>
      </c>
      <c r="O7" s="98"/>
      <c r="P7" s="8"/>
      <c r="Q7" s="98"/>
      <c r="R7" s="8"/>
      <c r="S7" s="8"/>
      <c r="T7" s="98"/>
      <c r="U7" s="8"/>
      <c r="V7" s="8"/>
      <c r="W7" s="98"/>
      <c r="X7" s="98"/>
      <c r="Y7" s="98"/>
      <c r="Z7" s="98"/>
      <c r="AA7" s="98"/>
      <c r="AB7" s="98"/>
      <c r="AC7" s="8"/>
      <c r="AD7" s="8"/>
      <c r="AE7" s="8"/>
      <c r="AF7" s="8"/>
      <c r="AG7" s="8"/>
      <c r="AH7" s="8"/>
      <c r="AI7" s="8"/>
      <c r="AJ7" s="8"/>
      <c r="AK7" s="98"/>
      <c r="AL7" s="98"/>
      <c r="AM7" s="8"/>
      <c r="AN7" s="8"/>
      <c r="AO7" s="8"/>
      <c r="AP7" s="8"/>
      <c r="AQ7" s="71">
        <f>COUNTIF(C7:AP7,"2")+COUNTIF(C7:AP7,"4")</f>
        <v>3</v>
      </c>
      <c r="AR7" s="12">
        <f t="shared" si="1"/>
        <v>6</v>
      </c>
    </row>
    <row r="8" spans="1:44" ht="28.5" customHeight="1" thickBot="1">
      <c r="A8" s="2">
        <v>4</v>
      </c>
      <c r="B8" s="6" t="s">
        <v>62</v>
      </c>
      <c r="C8" s="98" t="s">
        <v>84</v>
      </c>
      <c r="D8" s="98" t="s">
        <v>84</v>
      </c>
      <c r="E8" s="98" t="s">
        <v>84</v>
      </c>
      <c r="F8" s="3">
        <v>2</v>
      </c>
      <c r="G8" s="3"/>
      <c r="H8" s="8">
        <v>2</v>
      </c>
      <c r="I8" s="98" t="s">
        <v>84</v>
      </c>
      <c r="J8" s="8"/>
      <c r="K8" s="8"/>
      <c r="L8" s="98" t="s">
        <v>84</v>
      </c>
      <c r="M8" s="98" t="s">
        <v>84</v>
      </c>
      <c r="N8" s="98" t="s">
        <v>84</v>
      </c>
      <c r="O8" s="98"/>
      <c r="P8" s="98"/>
      <c r="Q8" s="98"/>
      <c r="R8" s="8"/>
      <c r="S8" s="98"/>
      <c r="T8" s="98"/>
      <c r="U8" s="98"/>
      <c r="V8" s="8"/>
      <c r="W8" s="98"/>
      <c r="X8" s="98"/>
      <c r="Y8" s="8"/>
      <c r="Z8" s="98"/>
      <c r="AA8" s="98"/>
      <c r="AB8" s="8"/>
      <c r="AC8" s="98"/>
      <c r="AD8" s="98"/>
      <c r="AE8" s="8"/>
      <c r="AF8" s="8"/>
      <c r="AG8" s="8"/>
      <c r="AH8" s="98"/>
      <c r="AI8" s="98"/>
      <c r="AJ8" s="98"/>
      <c r="AK8" s="98"/>
      <c r="AL8" s="98"/>
      <c r="AM8" s="8"/>
      <c r="AN8" s="98"/>
      <c r="AO8" s="8"/>
      <c r="AP8" s="98"/>
      <c r="AQ8" s="71">
        <f>COUNTIF(C8:AP8,"2")+COUNTIF(C8:AP8,"4")</f>
        <v>2</v>
      </c>
      <c r="AR8" s="12">
        <f t="shared" si="1"/>
        <v>4</v>
      </c>
    </row>
    <row r="9" spans="1:44" ht="28.5" customHeight="1" thickBot="1">
      <c r="A9" s="2">
        <v>5</v>
      </c>
      <c r="B9" s="6" t="s">
        <v>2</v>
      </c>
      <c r="C9" s="8">
        <v>2</v>
      </c>
      <c r="D9" s="98" t="s">
        <v>84</v>
      </c>
      <c r="E9" s="98" t="s">
        <v>84</v>
      </c>
      <c r="F9" s="8">
        <v>2</v>
      </c>
      <c r="G9" s="8"/>
      <c r="H9" s="8">
        <v>2</v>
      </c>
      <c r="I9" s="98" t="s">
        <v>84</v>
      </c>
      <c r="J9" s="8">
        <v>2</v>
      </c>
      <c r="K9" s="8"/>
      <c r="L9" s="98" t="s">
        <v>84</v>
      </c>
      <c r="M9" s="8">
        <v>2</v>
      </c>
      <c r="N9" s="8">
        <v>2</v>
      </c>
      <c r="O9" s="98"/>
      <c r="P9" s="8"/>
      <c r="Q9" s="98"/>
      <c r="R9" s="8"/>
      <c r="S9" s="98"/>
      <c r="T9" s="98"/>
      <c r="U9" s="98"/>
      <c r="V9" s="8"/>
      <c r="W9" s="98"/>
      <c r="X9" s="8"/>
      <c r="Y9" s="8"/>
      <c r="Z9" s="8"/>
      <c r="AA9" s="8"/>
      <c r="AB9" s="98"/>
      <c r="AC9" s="8"/>
      <c r="AD9" s="9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71">
        <f>COUNTIF(C9:AP9,"2")+COUNTIF(C9:AP9,"4")</f>
        <v>6</v>
      </c>
      <c r="AR9" s="12">
        <f t="shared" si="1"/>
        <v>12</v>
      </c>
    </row>
    <row r="10" spans="1:44" ht="28.5" customHeight="1" thickBot="1">
      <c r="A10" s="2">
        <v>6</v>
      </c>
      <c r="B10" s="6" t="s">
        <v>80</v>
      </c>
      <c r="C10" s="8">
        <v>2</v>
      </c>
      <c r="D10" s="8">
        <v>2</v>
      </c>
      <c r="E10" s="8">
        <v>2</v>
      </c>
      <c r="F10" s="8">
        <v>2</v>
      </c>
      <c r="G10" s="8"/>
      <c r="H10" s="8">
        <v>2</v>
      </c>
      <c r="I10" s="8">
        <v>2</v>
      </c>
      <c r="J10" s="8"/>
      <c r="K10" s="8"/>
      <c r="L10" s="8">
        <v>2</v>
      </c>
      <c r="M10" s="8">
        <v>2</v>
      </c>
      <c r="N10" s="98" t="s">
        <v>84</v>
      </c>
      <c r="O10" s="98"/>
      <c r="P10" s="98"/>
      <c r="Q10" s="98"/>
      <c r="R10" s="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8"/>
      <c r="AF10" s="8"/>
      <c r="AG10" s="8"/>
      <c r="AH10" s="98"/>
      <c r="AI10" s="98"/>
      <c r="AJ10" s="98"/>
      <c r="AK10" s="98"/>
      <c r="AL10" s="98"/>
      <c r="AM10" s="98"/>
      <c r="AN10" s="98"/>
      <c r="AO10" s="98"/>
      <c r="AP10" s="98"/>
      <c r="AQ10" s="71">
        <f>COUNTIF(C10:AP10,"2")+COUNTIF(C10:AP10,"4")</f>
        <v>8</v>
      </c>
      <c r="AR10" s="12">
        <f t="shared" si="1"/>
        <v>16</v>
      </c>
    </row>
    <row r="11" spans="1:44" ht="28.5" customHeight="1" thickBot="1">
      <c r="A11" s="2">
        <v>7</v>
      </c>
      <c r="B11" s="6" t="s">
        <v>3</v>
      </c>
      <c r="C11" s="98" t="s">
        <v>84</v>
      </c>
      <c r="D11" s="98" t="s">
        <v>84</v>
      </c>
      <c r="E11" s="98" t="s">
        <v>84</v>
      </c>
      <c r="F11" s="8">
        <v>2</v>
      </c>
      <c r="G11" s="8"/>
      <c r="H11" s="8">
        <v>2</v>
      </c>
      <c r="I11" s="98" t="s">
        <v>84</v>
      </c>
      <c r="J11" s="8"/>
      <c r="K11" s="8"/>
      <c r="L11" s="98" t="s">
        <v>84</v>
      </c>
      <c r="M11" s="8">
        <v>2</v>
      </c>
      <c r="N11" s="98" t="s">
        <v>84</v>
      </c>
      <c r="O11" s="98"/>
      <c r="P11" s="8"/>
      <c r="Q11" s="8"/>
      <c r="R11" s="8"/>
      <c r="S11" s="98"/>
      <c r="T11" s="98"/>
      <c r="U11" s="98"/>
      <c r="V11" s="8"/>
      <c r="W11" s="8"/>
      <c r="X11" s="98"/>
      <c r="Y11" s="8"/>
      <c r="Z11" s="98"/>
      <c r="AA11" s="98"/>
      <c r="AB11" s="8"/>
      <c r="AC11" s="98"/>
      <c r="AD11" s="98"/>
      <c r="AE11" s="8"/>
      <c r="AF11" s="8"/>
      <c r="AG11" s="8"/>
      <c r="AH11" s="98"/>
      <c r="AI11" s="98"/>
      <c r="AJ11" s="98"/>
      <c r="AK11" s="98"/>
      <c r="AL11" s="98"/>
      <c r="AM11" s="98"/>
      <c r="AN11" s="98"/>
      <c r="AO11" s="98"/>
      <c r="AP11" s="98"/>
      <c r="AQ11" s="71">
        <f>COUNTIF(C11:AP11,"2")+COUNTIF(C11:AP11,"4")</f>
        <v>3</v>
      </c>
      <c r="AR11" s="12">
        <f t="shared" si="1"/>
        <v>6</v>
      </c>
    </row>
    <row r="12" spans="1:44" ht="28.5" customHeight="1" thickBot="1">
      <c r="A12" s="2">
        <v>8</v>
      </c>
      <c r="B12" s="6" t="s">
        <v>77</v>
      </c>
      <c r="C12" s="8">
        <v>2</v>
      </c>
      <c r="D12" s="8">
        <v>2</v>
      </c>
      <c r="E12" s="8">
        <v>2</v>
      </c>
      <c r="F12" s="8">
        <v>2</v>
      </c>
      <c r="G12" s="8"/>
      <c r="H12" s="8">
        <v>2</v>
      </c>
      <c r="I12" s="98" t="s">
        <v>84</v>
      </c>
      <c r="J12" s="8"/>
      <c r="K12" s="8"/>
      <c r="L12" s="98" t="s">
        <v>84</v>
      </c>
      <c r="M12" s="98" t="s">
        <v>84</v>
      </c>
      <c r="N12" s="8">
        <v>2</v>
      </c>
      <c r="O12" s="98"/>
      <c r="P12" s="98"/>
      <c r="Q12" s="98"/>
      <c r="R12" s="8"/>
      <c r="S12" s="98"/>
      <c r="T12" s="8"/>
      <c r="U12" s="98"/>
      <c r="V12" s="8"/>
      <c r="W12" s="98"/>
      <c r="X12" s="98"/>
      <c r="Y12" s="98"/>
      <c r="Z12" s="98"/>
      <c r="AA12" s="8"/>
      <c r="AB12" s="98"/>
      <c r="AC12" s="8"/>
      <c r="AD12" s="98"/>
      <c r="AE12" s="8"/>
      <c r="AF12" s="8"/>
      <c r="AG12" s="8"/>
      <c r="AH12" s="8"/>
      <c r="AI12" s="98"/>
      <c r="AJ12" s="98"/>
      <c r="AK12" s="98"/>
      <c r="AL12" s="98"/>
      <c r="AM12" s="98"/>
      <c r="AN12" s="98"/>
      <c r="AO12" s="98"/>
      <c r="AP12" s="98"/>
      <c r="AQ12" s="71">
        <f>COUNTIF(C12:AP12,"2")+COUNTIF(C12:AP12,"4")</f>
        <v>6</v>
      </c>
      <c r="AR12" s="12">
        <f t="shared" si="1"/>
        <v>12</v>
      </c>
    </row>
    <row r="13" spans="1:44" ht="28.5" customHeight="1" thickBot="1">
      <c r="A13" s="2">
        <v>9</v>
      </c>
      <c r="B13" s="6" t="s">
        <v>4</v>
      </c>
      <c r="C13" s="98" t="s">
        <v>84</v>
      </c>
      <c r="D13" s="98" t="s">
        <v>84</v>
      </c>
      <c r="E13" s="98" t="s">
        <v>84</v>
      </c>
      <c r="F13" s="98" t="s">
        <v>84</v>
      </c>
      <c r="G13" s="8"/>
      <c r="H13" s="98" t="s">
        <v>84</v>
      </c>
      <c r="I13" s="98" t="s">
        <v>84</v>
      </c>
      <c r="J13" s="8"/>
      <c r="K13" s="8"/>
      <c r="L13" s="98" t="s">
        <v>84</v>
      </c>
      <c r="M13" s="98" t="s">
        <v>84</v>
      </c>
      <c r="N13" s="98" t="s">
        <v>84</v>
      </c>
      <c r="O13" s="98"/>
      <c r="P13" s="98"/>
      <c r="Q13" s="98"/>
      <c r="R13" s="3"/>
      <c r="S13" s="3"/>
      <c r="T13" s="98"/>
      <c r="U13" s="98"/>
      <c r="V13" s="3"/>
      <c r="W13" s="3"/>
      <c r="X13" s="98"/>
      <c r="Y13" s="98"/>
      <c r="Z13" s="98"/>
      <c r="AA13" s="98"/>
      <c r="AB13" s="98"/>
      <c r="AC13" s="3"/>
      <c r="AD13" s="98"/>
      <c r="AE13" s="3"/>
      <c r="AF13" s="3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71">
        <f>COUNTIF(C13:AP13,"2")+COUNTIF(C13:AP13,"4")</f>
        <v>0</v>
      </c>
      <c r="AR13" s="12">
        <f t="shared" si="1"/>
        <v>0</v>
      </c>
    </row>
    <row r="14" spans="1:44" ht="28.5" customHeight="1" thickBot="1">
      <c r="A14" s="2">
        <v>10</v>
      </c>
      <c r="B14" s="6" t="s">
        <v>5</v>
      </c>
      <c r="C14" s="98" t="s">
        <v>84</v>
      </c>
      <c r="D14" s="98" t="s">
        <v>84</v>
      </c>
      <c r="E14" s="98" t="s">
        <v>84</v>
      </c>
      <c r="F14" s="98" t="s">
        <v>84</v>
      </c>
      <c r="G14" s="8"/>
      <c r="H14" s="98" t="s">
        <v>84</v>
      </c>
      <c r="I14" s="98" t="s">
        <v>84</v>
      </c>
      <c r="J14" s="8"/>
      <c r="K14" s="8"/>
      <c r="L14" s="98" t="s">
        <v>84</v>
      </c>
      <c r="M14" s="98" t="s">
        <v>84</v>
      </c>
      <c r="N14" s="98" t="s">
        <v>84</v>
      </c>
      <c r="O14" s="8"/>
      <c r="P14" s="8"/>
      <c r="Q14" s="8"/>
      <c r="R14" s="8"/>
      <c r="S14" s="8"/>
      <c r="T14" s="98"/>
      <c r="U14" s="98"/>
      <c r="V14" s="8"/>
      <c r="W14" s="8"/>
      <c r="X14" s="98"/>
      <c r="Y14" s="8"/>
      <c r="Z14" s="8"/>
      <c r="AA14" s="8"/>
      <c r="AB14" s="8"/>
      <c r="AC14" s="8"/>
      <c r="AD14" s="98"/>
      <c r="AE14" s="8"/>
      <c r="AF14" s="8"/>
      <c r="AG14" s="8"/>
      <c r="AH14" s="98"/>
      <c r="AI14" s="8"/>
      <c r="AJ14" s="98"/>
      <c r="AK14" s="98"/>
      <c r="AL14" s="98"/>
      <c r="AM14" s="8"/>
      <c r="AN14" s="98"/>
      <c r="AO14" s="8"/>
      <c r="AP14" s="98"/>
      <c r="AQ14" s="71">
        <f>COUNTIF(C14:AP14,"2")+COUNTIF(C14:AP14,"4")</f>
        <v>0</v>
      </c>
      <c r="AR14" s="12">
        <f t="shared" si="1"/>
        <v>0</v>
      </c>
    </row>
    <row r="15" spans="1:44" ht="28.5" customHeight="1" thickBot="1">
      <c r="A15" s="2">
        <v>11</v>
      </c>
      <c r="B15" s="6" t="s">
        <v>60</v>
      </c>
      <c r="C15" s="8">
        <v>2</v>
      </c>
      <c r="D15" s="8">
        <v>2</v>
      </c>
      <c r="E15" s="8">
        <v>2</v>
      </c>
      <c r="F15" s="8">
        <v>2</v>
      </c>
      <c r="G15" s="8"/>
      <c r="H15" s="8">
        <v>2</v>
      </c>
      <c r="I15" s="98" t="s">
        <v>84</v>
      </c>
      <c r="J15" s="8"/>
      <c r="K15" s="8"/>
      <c r="L15" s="98" t="s">
        <v>84</v>
      </c>
      <c r="M15" s="8">
        <v>2</v>
      </c>
      <c r="N15" s="8">
        <v>2</v>
      </c>
      <c r="O15" s="98"/>
      <c r="P15" s="98"/>
      <c r="Q15" s="98"/>
      <c r="R15" s="8"/>
      <c r="S15" s="8"/>
      <c r="T15" s="98"/>
      <c r="U15" s="8"/>
      <c r="V15" s="8"/>
      <c r="W15" s="8"/>
      <c r="X15" s="98"/>
      <c r="Y15" s="98"/>
      <c r="Z15" s="98"/>
      <c r="AA15" s="8"/>
      <c r="AB15" s="8"/>
      <c r="AC15" s="98"/>
      <c r="AD15" s="8"/>
      <c r="AE15" s="8"/>
      <c r="AF15" s="8"/>
      <c r="AG15" s="8"/>
      <c r="AH15" s="8"/>
      <c r="AI15" s="8"/>
      <c r="AJ15" s="98"/>
      <c r="AK15" s="98"/>
      <c r="AL15" s="98"/>
      <c r="AM15" s="8"/>
      <c r="AN15" s="8"/>
      <c r="AO15" s="8"/>
      <c r="AP15" s="8"/>
      <c r="AQ15" s="71">
        <f>COUNTIF(C15:AP15,"2")+COUNTIF(C15:AP15,"4")</f>
        <v>7</v>
      </c>
      <c r="AR15" s="12">
        <f t="shared" si="1"/>
        <v>14</v>
      </c>
    </row>
    <row r="16" spans="1:44" ht="28.5" customHeight="1" thickBot="1">
      <c r="A16" s="2">
        <v>12</v>
      </c>
      <c r="B16" s="6" t="s">
        <v>54</v>
      </c>
      <c r="C16" s="8">
        <v>2</v>
      </c>
      <c r="D16" s="8">
        <v>2</v>
      </c>
      <c r="E16" s="8">
        <v>2</v>
      </c>
      <c r="F16" s="8">
        <v>2</v>
      </c>
      <c r="G16" s="8">
        <v>2</v>
      </c>
      <c r="H16" s="8">
        <v>2</v>
      </c>
      <c r="I16" s="98" t="s">
        <v>84</v>
      </c>
      <c r="J16" s="8"/>
      <c r="K16" s="8"/>
      <c r="L16" s="98" t="s">
        <v>84</v>
      </c>
      <c r="M16" s="98" t="s">
        <v>84</v>
      </c>
      <c r="N16" s="8">
        <v>2</v>
      </c>
      <c r="O16" s="98"/>
      <c r="P16" s="98"/>
      <c r="Q16" s="8"/>
      <c r="R16" s="8"/>
      <c r="S16" s="8"/>
      <c r="T16" s="98"/>
      <c r="U16" s="98"/>
      <c r="V16" s="8"/>
      <c r="W16" s="8"/>
      <c r="X16" s="8"/>
      <c r="Y16" s="98"/>
      <c r="Z16" s="98"/>
      <c r="AA16" s="98"/>
      <c r="AB16" s="98"/>
      <c r="AC16" s="98"/>
      <c r="AD16" s="98"/>
      <c r="AE16" s="8"/>
      <c r="AF16" s="8"/>
      <c r="AG16" s="8"/>
      <c r="AH16" s="98"/>
      <c r="AI16" s="98"/>
      <c r="AJ16" s="98"/>
      <c r="AK16" s="98"/>
      <c r="AL16" s="98"/>
      <c r="AM16" s="98"/>
      <c r="AN16" s="98"/>
      <c r="AO16" s="98"/>
      <c r="AP16" s="98"/>
      <c r="AQ16" s="71">
        <f>COUNTIF(C16:AP16,"2")+COUNTIF(C16:AP16,"4")</f>
        <v>7</v>
      </c>
      <c r="AR16" s="12">
        <f t="shared" si="1"/>
        <v>14</v>
      </c>
    </row>
    <row r="17" spans="1:44" ht="28.5" customHeight="1" thickBot="1">
      <c r="A17" s="2">
        <v>13</v>
      </c>
      <c r="B17" s="6" t="s">
        <v>76</v>
      </c>
      <c r="C17" s="98" t="s">
        <v>84</v>
      </c>
      <c r="D17" s="8">
        <v>2</v>
      </c>
      <c r="E17" s="8">
        <v>2</v>
      </c>
      <c r="F17" s="8">
        <v>2</v>
      </c>
      <c r="G17" s="8"/>
      <c r="H17" s="98" t="s">
        <v>84</v>
      </c>
      <c r="I17" s="8">
        <v>2</v>
      </c>
      <c r="J17" s="8"/>
      <c r="K17" s="8"/>
      <c r="L17" s="8">
        <v>2</v>
      </c>
      <c r="M17" s="98" t="s">
        <v>84</v>
      </c>
      <c r="N17" s="8">
        <v>2</v>
      </c>
      <c r="O17" s="98"/>
      <c r="P17" s="8"/>
      <c r="Q17" s="98"/>
      <c r="R17" s="8"/>
      <c r="S17" s="98"/>
      <c r="T17" s="8"/>
      <c r="U17" s="8"/>
      <c r="V17" s="8"/>
      <c r="W17" s="98"/>
      <c r="X17" s="8"/>
      <c r="Y17" s="98"/>
      <c r="Z17" s="8"/>
      <c r="AA17" s="98"/>
      <c r="AB17" s="98"/>
      <c r="AC17" s="98"/>
      <c r="AD17" s="8"/>
      <c r="AE17" s="8"/>
      <c r="AF17" s="8"/>
      <c r="AG17" s="98"/>
      <c r="AH17" s="98"/>
      <c r="AI17" s="98"/>
      <c r="AJ17" s="98"/>
      <c r="AK17" s="98"/>
      <c r="AL17" s="98"/>
      <c r="AM17" s="8"/>
      <c r="AN17" s="98"/>
      <c r="AO17" s="98"/>
      <c r="AP17" s="98"/>
      <c r="AQ17" s="71">
        <f>COUNTIF(C17:AP17,"2")+COUNTIF(C17:AP17,"4")</f>
        <v>6</v>
      </c>
      <c r="AR17" s="12">
        <f t="shared" si="1"/>
        <v>12</v>
      </c>
    </row>
    <row r="18" spans="1:44" ht="28.5" customHeight="1" thickBot="1">
      <c r="A18" s="2">
        <v>14</v>
      </c>
      <c r="B18" s="6" t="s">
        <v>35</v>
      </c>
      <c r="C18" s="8">
        <v>2</v>
      </c>
      <c r="D18" s="8">
        <v>2</v>
      </c>
      <c r="E18" s="98" t="s">
        <v>84</v>
      </c>
      <c r="F18" s="98" t="s">
        <v>84</v>
      </c>
      <c r="G18" s="8">
        <v>2</v>
      </c>
      <c r="H18" s="8">
        <v>2</v>
      </c>
      <c r="I18" s="8">
        <v>2</v>
      </c>
      <c r="J18" s="8"/>
      <c r="K18" s="8"/>
      <c r="L18" s="98" t="s">
        <v>84</v>
      </c>
      <c r="M18" s="8">
        <v>2</v>
      </c>
      <c r="N18" s="8">
        <v>2</v>
      </c>
      <c r="O18" s="98"/>
      <c r="P18" s="98"/>
      <c r="Q18" s="98"/>
      <c r="R18" s="8"/>
      <c r="S18" s="98"/>
      <c r="T18" s="98"/>
      <c r="U18" s="98"/>
      <c r="V18" s="98"/>
      <c r="W18" s="8"/>
      <c r="X18" s="8"/>
      <c r="Y18" s="98"/>
      <c r="Z18" s="8"/>
      <c r="AA18" s="98"/>
      <c r="AB18" s="8"/>
      <c r="AC18" s="98"/>
      <c r="AD18" s="98"/>
      <c r="AE18" s="8"/>
      <c r="AF18" s="8"/>
      <c r="AG18" s="8"/>
      <c r="AH18" s="8"/>
      <c r="AI18" s="98"/>
      <c r="AJ18" s="98"/>
      <c r="AK18" s="98"/>
      <c r="AL18" s="98"/>
      <c r="AM18" s="98"/>
      <c r="AN18" s="98"/>
      <c r="AO18" s="98"/>
      <c r="AP18" s="98"/>
      <c r="AQ18" s="71">
        <f>COUNTIF(C18:AP18,"2")+COUNTIF(C18:AP18,"4")</f>
        <v>7</v>
      </c>
      <c r="AR18" s="12">
        <f t="shared" si="1"/>
        <v>14</v>
      </c>
    </row>
    <row r="19" spans="1:44" ht="28.5" customHeight="1" thickBot="1">
      <c r="A19" s="2">
        <v>15</v>
      </c>
      <c r="B19" s="6" t="s">
        <v>58</v>
      </c>
      <c r="C19" s="8">
        <v>2</v>
      </c>
      <c r="D19" s="8">
        <v>2</v>
      </c>
      <c r="E19" s="98" t="s">
        <v>84</v>
      </c>
      <c r="F19" s="98" t="s">
        <v>84</v>
      </c>
      <c r="G19" s="8"/>
      <c r="H19" s="98" t="s">
        <v>84</v>
      </c>
      <c r="I19" s="98" t="s">
        <v>84</v>
      </c>
      <c r="J19" s="8"/>
      <c r="K19" s="8"/>
      <c r="L19" s="98" t="s">
        <v>84</v>
      </c>
      <c r="M19" s="98" t="s">
        <v>84</v>
      </c>
      <c r="N19" s="98" t="s">
        <v>84</v>
      </c>
      <c r="O19" s="98"/>
      <c r="P19" s="98"/>
      <c r="Q19" s="98"/>
      <c r="R19" s="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8"/>
      <c r="AF19" s="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71">
        <f>COUNTIF(C19:AP19,"2")+COUNTIF(C19:AP19,"4")</f>
        <v>2</v>
      </c>
      <c r="AR19" s="12">
        <f t="shared" si="1"/>
        <v>4</v>
      </c>
    </row>
    <row r="20" spans="1:44" ht="28.5" customHeight="1" thickBot="1">
      <c r="A20" s="2">
        <v>16</v>
      </c>
      <c r="B20" s="6" t="s">
        <v>6</v>
      </c>
      <c r="C20" s="8">
        <v>2</v>
      </c>
      <c r="D20" s="8">
        <v>2</v>
      </c>
      <c r="E20" s="8">
        <v>2</v>
      </c>
      <c r="F20" s="8">
        <v>2</v>
      </c>
      <c r="G20" s="8"/>
      <c r="H20" s="8">
        <v>2</v>
      </c>
      <c r="I20" s="8">
        <v>2</v>
      </c>
      <c r="J20" s="8"/>
      <c r="K20" s="8"/>
      <c r="L20" s="98" t="s">
        <v>84</v>
      </c>
      <c r="M20" s="8">
        <v>2</v>
      </c>
      <c r="N20" s="98" t="s">
        <v>84</v>
      </c>
      <c r="O20" s="98"/>
      <c r="P20" s="98"/>
      <c r="Q20" s="98"/>
      <c r="R20" s="3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3"/>
      <c r="AF20" s="3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71">
        <f>COUNTIF(C20:AP20,"2")+COUNTIF(C20:AP20,"4")</f>
        <v>7</v>
      </c>
      <c r="AR20" s="12">
        <f t="shared" si="1"/>
        <v>14</v>
      </c>
    </row>
    <row r="21" spans="1:44" ht="28.5" customHeight="1" thickBot="1">
      <c r="A21" s="2">
        <v>17</v>
      </c>
      <c r="B21" s="6" t="s">
        <v>7</v>
      </c>
      <c r="C21" s="98" t="s">
        <v>84</v>
      </c>
      <c r="D21" s="98" t="s">
        <v>84</v>
      </c>
      <c r="E21" s="98" t="s">
        <v>84</v>
      </c>
      <c r="F21" s="8">
        <v>2</v>
      </c>
      <c r="G21" s="8"/>
      <c r="H21" s="98" t="s">
        <v>84</v>
      </c>
      <c r="I21" s="98" t="s">
        <v>84</v>
      </c>
      <c r="J21" s="8"/>
      <c r="K21" s="8"/>
      <c r="L21" s="98" t="s">
        <v>84</v>
      </c>
      <c r="M21" s="98" t="s">
        <v>84</v>
      </c>
      <c r="N21" s="98" t="s">
        <v>84</v>
      </c>
      <c r="O21" s="98"/>
      <c r="P21" s="98"/>
      <c r="Q21" s="98"/>
      <c r="R21" s="8"/>
      <c r="S21" s="98"/>
      <c r="T21" s="98"/>
      <c r="U21" s="98"/>
      <c r="V21" s="98"/>
      <c r="W21" s="98"/>
      <c r="X21" s="98"/>
      <c r="Y21" s="98"/>
      <c r="Z21" s="98"/>
      <c r="AA21" s="98"/>
      <c r="AB21" s="8"/>
      <c r="AC21" s="98"/>
      <c r="AD21" s="98"/>
      <c r="AE21" s="8"/>
      <c r="AF21" s="8"/>
      <c r="AG21" s="98"/>
      <c r="AH21" s="98"/>
      <c r="AI21" s="98"/>
      <c r="AJ21" s="98"/>
      <c r="AK21" s="8"/>
      <c r="AL21" s="98"/>
      <c r="AM21" s="8"/>
      <c r="AN21" s="8"/>
      <c r="AO21" s="98"/>
      <c r="AP21" s="98"/>
      <c r="AQ21" s="71">
        <f>COUNTIF(C21:AP21,"2")+COUNTIF(C21:AP21,"4")</f>
        <v>1</v>
      </c>
      <c r="AR21" s="12">
        <f t="shared" si="1"/>
        <v>2</v>
      </c>
    </row>
    <row r="22" spans="1:44" ht="28.5" customHeight="1" thickBot="1">
      <c r="A22" s="2">
        <v>18</v>
      </c>
      <c r="B22" s="6" t="s">
        <v>8</v>
      </c>
      <c r="C22" s="98" t="s">
        <v>84</v>
      </c>
      <c r="D22" s="8">
        <v>2</v>
      </c>
      <c r="E22" s="98" t="s">
        <v>84</v>
      </c>
      <c r="F22" s="8">
        <v>2</v>
      </c>
      <c r="G22" s="8"/>
      <c r="H22" s="8">
        <v>2</v>
      </c>
      <c r="I22" s="98" t="s">
        <v>84</v>
      </c>
      <c r="J22" s="8"/>
      <c r="K22" s="8"/>
      <c r="L22" s="98" t="s">
        <v>84</v>
      </c>
      <c r="M22" s="8">
        <v>2</v>
      </c>
      <c r="N22" s="98" t="s">
        <v>84</v>
      </c>
      <c r="O22" s="8"/>
      <c r="P22" s="98"/>
      <c r="Q22" s="98"/>
      <c r="R22" s="8"/>
      <c r="S22" s="98"/>
      <c r="T22" s="98"/>
      <c r="U22" s="8"/>
      <c r="V22" s="8"/>
      <c r="W22" s="98"/>
      <c r="X22" s="98"/>
      <c r="Y22" s="8"/>
      <c r="Z22" s="98"/>
      <c r="AA22" s="8"/>
      <c r="AB22" s="98"/>
      <c r="AC22" s="8"/>
      <c r="AD22" s="8"/>
      <c r="AE22" s="8"/>
      <c r="AF22" s="8"/>
      <c r="AG22" s="98"/>
      <c r="AH22" s="98"/>
      <c r="AI22" s="8"/>
      <c r="AJ22" s="98"/>
      <c r="AK22" s="98"/>
      <c r="AL22" s="8"/>
      <c r="AM22" s="98"/>
      <c r="AN22" s="8"/>
      <c r="AO22" s="8"/>
      <c r="AP22" s="98"/>
      <c r="AQ22" s="71">
        <f>COUNTIF(C22:AP22,"2")+COUNTIF(C22:AP22,"4")</f>
        <v>4</v>
      </c>
      <c r="AR22" s="12">
        <f t="shared" si="1"/>
        <v>8</v>
      </c>
    </row>
    <row r="23" spans="1:44" ht="28.5" customHeight="1" thickBot="1">
      <c r="A23" s="2">
        <v>19</v>
      </c>
      <c r="B23" s="6" t="s">
        <v>9</v>
      </c>
      <c r="C23" s="98" t="s">
        <v>84</v>
      </c>
      <c r="D23" s="98" t="s">
        <v>84</v>
      </c>
      <c r="E23" s="8">
        <v>2</v>
      </c>
      <c r="F23" s="98" t="s">
        <v>84</v>
      </c>
      <c r="G23" s="8"/>
      <c r="H23" s="98" t="s">
        <v>84</v>
      </c>
      <c r="I23" s="8">
        <v>2</v>
      </c>
      <c r="J23" s="8"/>
      <c r="K23" s="8"/>
      <c r="L23" s="98" t="s">
        <v>84</v>
      </c>
      <c r="M23" s="98" t="s">
        <v>84</v>
      </c>
      <c r="N23" s="98" t="s">
        <v>84</v>
      </c>
      <c r="O23" s="98"/>
      <c r="P23" s="8"/>
      <c r="Q23" s="8"/>
      <c r="R23" s="8"/>
      <c r="S23" s="8"/>
      <c r="T23" s="8"/>
      <c r="U23" s="98"/>
      <c r="V23" s="8"/>
      <c r="W23" s="98"/>
      <c r="X23" s="98"/>
      <c r="Y23" s="98"/>
      <c r="Z23" s="98"/>
      <c r="AA23" s="98"/>
      <c r="AB23" s="98"/>
      <c r="AC23" s="8"/>
      <c r="AD23" s="8"/>
      <c r="AE23" s="8"/>
      <c r="AF23" s="8"/>
      <c r="AG23" s="8"/>
      <c r="AH23" s="98"/>
      <c r="AI23" s="98"/>
      <c r="AJ23" s="8"/>
      <c r="AK23" s="98"/>
      <c r="AL23" s="98"/>
      <c r="AM23" s="98"/>
      <c r="AN23" s="98"/>
      <c r="AO23" s="98"/>
      <c r="AP23" s="98"/>
      <c r="AQ23" s="71">
        <f>COUNTIF(C23:AP23,"2")+COUNTIF(C23:AP23,"4")</f>
        <v>2</v>
      </c>
      <c r="AR23" s="12">
        <f t="shared" si="1"/>
        <v>4</v>
      </c>
    </row>
    <row r="24" spans="1:44" ht="28.5" customHeight="1" thickBot="1">
      <c r="A24" s="2">
        <v>20</v>
      </c>
      <c r="B24" s="6" t="s">
        <v>10</v>
      </c>
      <c r="C24" s="98" t="s">
        <v>84</v>
      </c>
      <c r="D24" s="98" t="s">
        <v>84</v>
      </c>
      <c r="E24" s="98" t="s">
        <v>84</v>
      </c>
      <c r="F24" s="98" t="s">
        <v>84</v>
      </c>
      <c r="G24" s="8"/>
      <c r="H24" s="98" t="s">
        <v>84</v>
      </c>
      <c r="I24" s="98" t="s">
        <v>84</v>
      </c>
      <c r="J24" s="8"/>
      <c r="K24" s="8"/>
      <c r="L24" s="8">
        <v>2</v>
      </c>
      <c r="M24" s="98" t="s">
        <v>84</v>
      </c>
      <c r="N24" s="98" t="s">
        <v>84</v>
      </c>
      <c r="O24" s="8"/>
      <c r="P24" s="8"/>
      <c r="Q24" s="98"/>
      <c r="R24" s="3"/>
      <c r="S24" s="98"/>
      <c r="T24" s="98"/>
      <c r="U24" s="98"/>
      <c r="V24" s="3"/>
      <c r="W24" s="3"/>
      <c r="X24" s="98"/>
      <c r="Y24" s="98"/>
      <c r="Z24" s="98"/>
      <c r="AA24" s="98"/>
      <c r="AB24" s="3"/>
      <c r="AC24" s="98"/>
      <c r="AD24" s="98"/>
      <c r="AE24" s="3"/>
      <c r="AF24" s="3"/>
      <c r="AG24" s="3"/>
      <c r="AH24" s="98"/>
      <c r="AI24" s="98"/>
      <c r="AJ24" s="98"/>
      <c r="AK24" s="3"/>
      <c r="AL24" s="98"/>
      <c r="AM24" s="98"/>
      <c r="AN24" s="98"/>
      <c r="AO24" s="98"/>
      <c r="AP24" s="98"/>
      <c r="AQ24" s="71">
        <f>COUNTIF(C24:AP24,"2")+COUNTIF(C24:AP24,"4")</f>
        <v>1</v>
      </c>
      <c r="AR24" s="12">
        <f t="shared" si="1"/>
        <v>2</v>
      </c>
    </row>
    <row r="25" spans="1:44" ht="28.5" customHeight="1" thickBot="1">
      <c r="A25" s="2">
        <v>21</v>
      </c>
      <c r="B25" s="6" t="s">
        <v>11</v>
      </c>
      <c r="C25" s="98" t="s">
        <v>84</v>
      </c>
      <c r="D25" s="98" t="s">
        <v>84</v>
      </c>
      <c r="E25" s="98" t="s">
        <v>84</v>
      </c>
      <c r="F25" s="98" t="s">
        <v>84</v>
      </c>
      <c r="G25" s="8"/>
      <c r="H25" s="98" t="s">
        <v>84</v>
      </c>
      <c r="I25" s="98" t="s">
        <v>84</v>
      </c>
      <c r="J25" s="8"/>
      <c r="K25" s="8"/>
      <c r="L25" s="98" t="s">
        <v>84</v>
      </c>
      <c r="M25" s="8">
        <v>2</v>
      </c>
      <c r="N25" s="98" t="s">
        <v>84</v>
      </c>
      <c r="O25" s="98"/>
      <c r="P25" s="98"/>
      <c r="Q25" s="98"/>
      <c r="R25" s="3"/>
      <c r="S25" s="98"/>
      <c r="T25" s="98"/>
      <c r="U25" s="98"/>
      <c r="V25" s="3"/>
      <c r="W25" s="98"/>
      <c r="X25" s="98"/>
      <c r="Y25" s="98"/>
      <c r="Z25" s="98"/>
      <c r="AA25" s="98"/>
      <c r="AB25" s="98"/>
      <c r="AC25" s="98"/>
      <c r="AD25" s="98"/>
      <c r="AE25" s="3"/>
      <c r="AF25" s="3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71">
        <f>COUNTIF(C25:AP25,"2")+COUNTIF(C25:AP25,"4")</f>
        <v>1</v>
      </c>
      <c r="AR25" s="12">
        <f t="shared" si="1"/>
        <v>2</v>
      </c>
    </row>
    <row r="26" spans="1:44" ht="28.5" customHeight="1" thickBot="1">
      <c r="A26" s="2">
        <v>22</v>
      </c>
      <c r="B26" s="6" t="s">
        <v>12</v>
      </c>
      <c r="C26" s="98" t="s">
        <v>84</v>
      </c>
      <c r="D26" s="98" t="s">
        <v>84</v>
      </c>
      <c r="E26" s="98" t="s">
        <v>84</v>
      </c>
      <c r="F26" s="98" t="s">
        <v>84</v>
      </c>
      <c r="G26" s="8"/>
      <c r="H26" s="98" t="s">
        <v>84</v>
      </c>
      <c r="I26" s="98" t="s">
        <v>84</v>
      </c>
      <c r="J26" s="8"/>
      <c r="K26" s="8"/>
      <c r="L26" s="98" t="s">
        <v>84</v>
      </c>
      <c r="M26" s="98" t="s">
        <v>84</v>
      </c>
      <c r="N26" s="98" t="s">
        <v>84</v>
      </c>
      <c r="O26" s="98"/>
      <c r="P26" s="98"/>
      <c r="Q26" s="98"/>
      <c r="R26" s="3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3"/>
      <c r="AF26" s="3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71">
        <f>COUNTIF(C26:AP26,"2")+COUNTIF(C26:AP26,"4")</f>
        <v>0</v>
      </c>
      <c r="AR26" s="12">
        <f t="shared" si="1"/>
        <v>0</v>
      </c>
    </row>
    <row r="27" spans="1:44" ht="28.5" customHeight="1" thickBot="1">
      <c r="A27" s="2">
        <v>23</v>
      </c>
      <c r="B27" s="6" t="s">
        <v>13</v>
      </c>
      <c r="C27" s="98" t="s">
        <v>84</v>
      </c>
      <c r="D27" s="98" t="s">
        <v>84</v>
      </c>
      <c r="E27" s="98" t="s">
        <v>84</v>
      </c>
      <c r="F27" s="98" t="s">
        <v>84</v>
      </c>
      <c r="G27" s="8"/>
      <c r="H27" s="98" t="s">
        <v>84</v>
      </c>
      <c r="I27" s="98" t="s">
        <v>84</v>
      </c>
      <c r="J27" s="8"/>
      <c r="K27" s="8"/>
      <c r="L27" s="98" t="s">
        <v>84</v>
      </c>
      <c r="M27" s="8">
        <v>2</v>
      </c>
      <c r="N27" s="98" t="s">
        <v>84</v>
      </c>
      <c r="O27" s="8"/>
      <c r="P27" s="98"/>
      <c r="Q27" s="8"/>
      <c r="R27" s="8"/>
      <c r="S27" s="98"/>
      <c r="T27" s="98"/>
      <c r="U27" s="98"/>
      <c r="V27" s="8"/>
      <c r="W27" s="8"/>
      <c r="X27" s="98"/>
      <c r="Y27" s="98"/>
      <c r="Z27" s="98"/>
      <c r="AA27" s="98"/>
      <c r="AB27" s="8"/>
      <c r="AC27" s="98"/>
      <c r="AD27" s="98"/>
      <c r="AE27" s="8"/>
      <c r="AF27" s="8"/>
      <c r="AG27" s="98"/>
      <c r="AH27" s="8"/>
      <c r="AI27" s="98"/>
      <c r="AJ27" s="98"/>
      <c r="AK27" s="98"/>
      <c r="AL27" s="98"/>
      <c r="AM27" s="8"/>
      <c r="AN27" s="98"/>
      <c r="AO27" s="98"/>
      <c r="AP27" s="98"/>
      <c r="AQ27" s="71">
        <f>COUNTIF(C27:AP27,"2")+COUNTIF(C27:AP27,"4")</f>
        <v>1</v>
      </c>
      <c r="AR27" s="12">
        <f t="shared" si="1"/>
        <v>2</v>
      </c>
    </row>
    <row r="28" spans="1:44" ht="28.5" customHeight="1" thickBot="1">
      <c r="A28" s="2">
        <v>24</v>
      </c>
      <c r="B28" s="6" t="s">
        <v>14</v>
      </c>
      <c r="C28" s="98" t="s">
        <v>84</v>
      </c>
      <c r="D28" s="8">
        <v>1</v>
      </c>
      <c r="E28" s="3">
        <v>1</v>
      </c>
      <c r="F28" s="57">
        <v>1</v>
      </c>
      <c r="G28" s="3">
        <v>1</v>
      </c>
      <c r="H28" s="98" t="s">
        <v>84</v>
      </c>
      <c r="I28" s="3">
        <v>1</v>
      </c>
      <c r="J28" s="8"/>
      <c r="K28" s="8"/>
      <c r="L28" s="8">
        <v>1</v>
      </c>
      <c r="M28" s="8">
        <v>1</v>
      </c>
      <c r="N28" s="8">
        <v>1</v>
      </c>
      <c r="O28" s="8"/>
      <c r="P28" s="3"/>
      <c r="Q28" s="98"/>
      <c r="R28" s="3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3"/>
      <c r="AF28" s="3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71">
        <f>COUNTIF(C28:AP28,"2")+COUNTIF(C28:AP28,"4")+8</f>
        <v>8</v>
      </c>
      <c r="AR28" s="12">
        <f t="shared" si="1"/>
        <v>8</v>
      </c>
    </row>
    <row r="29" spans="1:44" ht="28.5" customHeight="1" thickBot="1">
      <c r="A29" s="2">
        <v>25</v>
      </c>
      <c r="B29" s="6" t="s">
        <v>15</v>
      </c>
      <c r="C29" s="8">
        <v>2</v>
      </c>
      <c r="D29" s="8">
        <v>2</v>
      </c>
      <c r="E29" s="8">
        <v>2</v>
      </c>
      <c r="F29" s="8">
        <v>2</v>
      </c>
      <c r="G29" s="8"/>
      <c r="H29" s="8">
        <v>2</v>
      </c>
      <c r="I29" s="98" t="s">
        <v>84</v>
      </c>
      <c r="J29" s="8"/>
      <c r="K29" s="57">
        <v>2</v>
      </c>
      <c r="L29" s="8">
        <v>2</v>
      </c>
      <c r="M29" s="8">
        <v>2</v>
      </c>
      <c r="N29" s="8">
        <v>2</v>
      </c>
      <c r="O29" s="8"/>
      <c r="P29" s="8"/>
      <c r="Q29" s="8"/>
      <c r="R29" s="8"/>
      <c r="S29" s="8"/>
      <c r="T29" s="98"/>
      <c r="U29" s="98"/>
      <c r="V29" s="98"/>
      <c r="W29" s="8"/>
      <c r="X29" s="98"/>
      <c r="Y29" s="98"/>
      <c r="Z29" s="98"/>
      <c r="AA29" s="98"/>
      <c r="AB29" s="8"/>
      <c r="AC29" s="8"/>
      <c r="AD29" s="8"/>
      <c r="AE29" s="8"/>
      <c r="AF29" s="8"/>
      <c r="AG29" s="98"/>
      <c r="AH29" s="8"/>
      <c r="AI29" s="8"/>
      <c r="AJ29" s="98"/>
      <c r="AK29" s="8"/>
      <c r="AL29" s="98"/>
      <c r="AM29" s="98"/>
      <c r="AN29" s="8"/>
      <c r="AO29" s="98"/>
      <c r="AP29" s="8"/>
      <c r="AQ29" s="71">
        <f>COUNTIF(C29:AP29,"2")+COUNTIF(C29:AP29,"4")</f>
        <v>9</v>
      </c>
      <c r="AR29" s="12">
        <f t="shared" si="1"/>
        <v>18</v>
      </c>
    </row>
    <row r="30" spans="1:44" ht="28.5" customHeight="1" thickBot="1">
      <c r="A30" s="2">
        <v>26</v>
      </c>
      <c r="B30" s="6" t="s">
        <v>16</v>
      </c>
      <c r="C30" s="98" t="s">
        <v>84</v>
      </c>
      <c r="D30" s="8">
        <v>2</v>
      </c>
      <c r="E30" s="98" t="s">
        <v>84</v>
      </c>
      <c r="F30" s="98" t="s">
        <v>84</v>
      </c>
      <c r="G30" s="3"/>
      <c r="H30" s="98" t="s">
        <v>84</v>
      </c>
      <c r="I30" s="98" t="s">
        <v>84</v>
      </c>
      <c r="J30" s="8"/>
      <c r="K30" s="3"/>
      <c r="L30" s="98" t="s">
        <v>84</v>
      </c>
      <c r="M30" s="98" t="s">
        <v>84</v>
      </c>
      <c r="N30" s="98" t="s">
        <v>84</v>
      </c>
      <c r="O30" s="3"/>
      <c r="P30" s="98"/>
      <c r="Q30" s="3"/>
      <c r="R30" s="3"/>
      <c r="S30" s="98"/>
      <c r="T30" s="98"/>
      <c r="U30" s="98"/>
      <c r="V30" s="3"/>
      <c r="W30" s="98"/>
      <c r="X30" s="3"/>
      <c r="Y30" s="3"/>
      <c r="Z30" s="3"/>
      <c r="AA30" s="98"/>
      <c r="AB30" s="98"/>
      <c r="AC30" s="3"/>
      <c r="AD30" s="3"/>
      <c r="AE30" s="3"/>
      <c r="AF30" s="3"/>
      <c r="AG30" s="3"/>
      <c r="AH30" s="98"/>
      <c r="AI30" s="98"/>
      <c r="AJ30" s="3"/>
      <c r="AK30" s="3"/>
      <c r="AL30" s="3"/>
      <c r="AM30" s="3"/>
      <c r="AN30" s="3"/>
      <c r="AO30" s="3"/>
      <c r="AP30" s="98"/>
      <c r="AQ30" s="71">
        <f>COUNTIF(C30:AP30,"2")+COUNTIF(C30:AP30,"4")</f>
        <v>1</v>
      </c>
      <c r="AR30" s="12">
        <f t="shared" si="1"/>
        <v>2</v>
      </c>
    </row>
    <row r="31" spans="1:44" ht="28.5" customHeight="1" thickBot="1">
      <c r="A31" s="2">
        <v>27</v>
      </c>
      <c r="B31" s="6" t="s">
        <v>17</v>
      </c>
      <c r="C31" s="98" t="s">
        <v>84</v>
      </c>
      <c r="D31" s="98" t="s">
        <v>84</v>
      </c>
      <c r="E31" s="98" t="s">
        <v>84</v>
      </c>
      <c r="F31" s="98" t="s">
        <v>84</v>
      </c>
      <c r="G31" s="8"/>
      <c r="H31" s="98" t="s">
        <v>84</v>
      </c>
      <c r="I31" s="98" t="s">
        <v>84</v>
      </c>
      <c r="J31" s="8"/>
      <c r="K31" s="8"/>
      <c r="L31" s="98" t="s">
        <v>84</v>
      </c>
      <c r="M31" s="98" t="s">
        <v>84</v>
      </c>
      <c r="N31" s="98" t="s">
        <v>84</v>
      </c>
      <c r="O31" s="98"/>
      <c r="P31" s="98"/>
      <c r="Q31" s="98"/>
      <c r="R31" s="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8"/>
      <c r="AF31" s="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71">
        <f>COUNTIF(C31:AP31,"2")+COUNTIF(C31:AP31,"4")</f>
        <v>0</v>
      </c>
      <c r="AR31" s="12">
        <f t="shared" si="1"/>
        <v>0</v>
      </c>
    </row>
    <row r="32" spans="1:44" ht="28.5" customHeight="1" thickBot="1">
      <c r="A32" s="2">
        <v>28</v>
      </c>
      <c r="B32" s="6" t="s">
        <v>18</v>
      </c>
      <c r="C32" s="8">
        <v>2</v>
      </c>
      <c r="D32" s="8">
        <v>2</v>
      </c>
      <c r="E32" s="8">
        <v>2</v>
      </c>
      <c r="F32" s="98" t="s">
        <v>84</v>
      </c>
      <c r="G32" s="8">
        <v>2</v>
      </c>
      <c r="H32" s="98" t="s">
        <v>84</v>
      </c>
      <c r="I32" s="98" t="s">
        <v>84</v>
      </c>
      <c r="J32" s="8"/>
      <c r="K32" s="8"/>
      <c r="L32" s="98" t="s">
        <v>84</v>
      </c>
      <c r="M32" s="98" t="s">
        <v>84</v>
      </c>
      <c r="N32" s="98" t="s">
        <v>84</v>
      </c>
      <c r="O32" s="98"/>
      <c r="P32" s="98"/>
      <c r="Q32" s="98"/>
      <c r="R32" s="8"/>
      <c r="S32" s="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8"/>
      <c r="AF32" s="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71">
        <f>COUNTIF(C32:AP32,"2")+COUNTIF(C32:AP32,"4")</f>
        <v>4</v>
      </c>
      <c r="AR32" s="12">
        <f t="shared" si="1"/>
        <v>8</v>
      </c>
    </row>
    <row r="33" spans="1:44" ht="28.5" customHeight="1" thickBot="1">
      <c r="A33" s="2">
        <v>29</v>
      </c>
      <c r="B33" s="6" t="s">
        <v>73</v>
      </c>
      <c r="C33" s="98" t="s">
        <v>84</v>
      </c>
      <c r="D33" s="8">
        <v>2</v>
      </c>
      <c r="E33" s="98" t="s">
        <v>84</v>
      </c>
      <c r="F33" s="8">
        <v>2</v>
      </c>
      <c r="G33" s="8"/>
      <c r="H33" s="98" t="s">
        <v>84</v>
      </c>
      <c r="I33" s="98" t="s">
        <v>84</v>
      </c>
      <c r="J33" s="8"/>
      <c r="K33" s="8"/>
      <c r="L33" s="98" t="s">
        <v>84</v>
      </c>
      <c r="M33" s="8">
        <v>2</v>
      </c>
      <c r="N33" s="98" t="s">
        <v>84</v>
      </c>
      <c r="O33" s="8"/>
      <c r="P33" s="98"/>
      <c r="Q33" s="98"/>
      <c r="R33" s="8"/>
      <c r="S33" s="8"/>
      <c r="T33" s="98"/>
      <c r="U33" s="98"/>
      <c r="V33" s="98"/>
      <c r="W33" s="8"/>
      <c r="X33" s="98"/>
      <c r="Y33" s="98"/>
      <c r="Z33" s="98"/>
      <c r="AA33" s="98"/>
      <c r="AB33" s="98"/>
      <c r="AC33" s="98"/>
      <c r="AD33" s="98"/>
      <c r="AE33" s="8"/>
      <c r="AF33" s="8"/>
      <c r="AG33" s="98"/>
      <c r="AH33" s="8"/>
      <c r="AI33" s="98"/>
      <c r="AJ33" s="98"/>
      <c r="AK33" s="8"/>
      <c r="AL33" s="98"/>
      <c r="AM33" s="8"/>
      <c r="AN33" s="98"/>
      <c r="AO33" s="98"/>
      <c r="AP33" s="98"/>
      <c r="AQ33" s="71">
        <f>COUNTIF(C33:AP33,"2")+COUNTIF(C33:AP33,"4")</f>
        <v>3</v>
      </c>
      <c r="AR33" s="12">
        <f t="shared" si="1"/>
        <v>6</v>
      </c>
    </row>
    <row r="34" spans="1:44" ht="28.5" customHeight="1" thickBot="1">
      <c r="A34" s="2">
        <v>30</v>
      </c>
      <c r="B34" s="6" t="s">
        <v>63</v>
      </c>
      <c r="C34" s="98" t="s">
        <v>84</v>
      </c>
      <c r="D34" s="98" t="s">
        <v>84</v>
      </c>
      <c r="E34" s="98" t="s">
        <v>84</v>
      </c>
      <c r="F34" s="98" t="s">
        <v>84</v>
      </c>
      <c r="G34" s="8"/>
      <c r="H34" s="98" t="s">
        <v>84</v>
      </c>
      <c r="I34" s="98" t="s">
        <v>84</v>
      </c>
      <c r="J34" s="8"/>
      <c r="K34" s="8"/>
      <c r="L34" s="98" t="s">
        <v>84</v>
      </c>
      <c r="M34" s="98" t="s">
        <v>84</v>
      </c>
      <c r="N34" s="98" t="s">
        <v>84</v>
      </c>
      <c r="O34" s="98"/>
      <c r="P34" s="8"/>
      <c r="Q34" s="98"/>
      <c r="R34" s="3"/>
      <c r="S34" s="3"/>
      <c r="T34" s="98"/>
      <c r="U34" s="98"/>
      <c r="V34" s="98"/>
      <c r="W34" s="3"/>
      <c r="X34" s="98"/>
      <c r="Y34" s="98"/>
      <c r="Z34" s="98"/>
      <c r="AA34" s="3"/>
      <c r="AB34" s="98"/>
      <c r="AC34" s="3"/>
      <c r="AD34" s="98"/>
      <c r="AE34" s="3"/>
      <c r="AF34" s="3"/>
      <c r="AG34" s="3"/>
      <c r="AH34" s="98"/>
      <c r="AI34" s="3"/>
      <c r="AJ34" s="98"/>
      <c r="AK34" s="98"/>
      <c r="AL34" s="98"/>
      <c r="AM34" s="98"/>
      <c r="AN34" s="98"/>
      <c r="AO34" s="98"/>
      <c r="AP34" s="98"/>
      <c r="AQ34" s="71">
        <f>COUNTIF(C34:AP34,"2")+COUNTIF(C34:AP34,"4")</f>
        <v>0</v>
      </c>
      <c r="AR34" s="12">
        <f t="shared" si="1"/>
        <v>0</v>
      </c>
    </row>
    <row r="35" spans="1:44" ht="28.5" customHeight="1" thickBot="1">
      <c r="A35" s="2">
        <v>31</v>
      </c>
      <c r="B35" s="6" t="s">
        <v>64</v>
      </c>
      <c r="C35" s="98" t="s">
        <v>84</v>
      </c>
      <c r="D35" s="8">
        <v>2</v>
      </c>
      <c r="E35" s="8">
        <v>2</v>
      </c>
      <c r="F35" s="8">
        <v>2</v>
      </c>
      <c r="G35" s="8"/>
      <c r="H35" s="8">
        <v>2</v>
      </c>
      <c r="I35" s="8">
        <v>2</v>
      </c>
      <c r="J35" s="8"/>
      <c r="K35" s="8"/>
      <c r="L35" s="8">
        <v>2</v>
      </c>
      <c r="M35" s="8">
        <v>2</v>
      </c>
      <c r="N35" s="8">
        <v>2</v>
      </c>
      <c r="O35" s="98"/>
      <c r="P35" s="98"/>
      <c r="Q35" s="98"/>
      <c r="R35" s="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8"/>
      <c r="AF35" s="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71">
        <f>COUNTIF(C35:AP35,"2")+COUNTIF(C35:AP35,"4")</f>
        <v>8</v>
      </c>
      <c r="AR35" s="12">
        <f t="shared" si="1"/>
        <v>16</v>
      </c>
    </row>
    <row r="36" spans="1:44" ht="28.5" customHeight="1" thickBot="1">
      <c r="A36" s="2">
        <v>32</v>
      </c>
      <c r="B36" s="6" t="s">
        <v>70</v>
      </c>
      <c r="C36" s="98" t="s">
        <v>84</v>
      </c>
      <c r="D36" s="98" t="s">
        <v>84</v>
      </c>
      <c r="E36" s="98" t="s">
        <v>84</v>
      </c>
      <c r="F36" s="98" t="s">
        <v>84</v>
      </c>
      <c r="G36" s="8"/>
      <c r="H36" s="98" t="s">
        <v>84</v>
      </c>
      <c r="I36" s="8">
        <v>2</v>
      </c>
      <c r="J36" s="8"/>
      <c r="K36" s="3"/>
      <c r="L36" s="98" t="s">
        <v>84</v>
      </c>
      <c r="M36" s="8">
        <v>2</v>
      </c>
      <c r="N36" s="98" t="s">
        <v>84</v>
      </c>
      <c r="O36" s="98"/>
      <c r="P36" s="8"/>
      <c r="Q36" s="98"/>
      <c r="R36" s="3"/>
      <c r="S36" s="98"/>
      <c r="T36" s="98"/>
      <c r="U36" s="98"/>
      <c r="V36" s="98"/>
      <c r="W36" s="98"/>
      <c r="X36" s="98"/>
      <c r="Y36" s="98"/>
      <c r="Z36" s="3"/>
      <c r="AA36" s="98"/>
      <c r="AB36" s="3"/>
      <c r="AC36" s="3"/>
      <c r="AD36" s="98"/>
      <c r="AE36" s="3"/>
      <c r="AF36" s="3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71">
        <f>COUNTIF(C36:AP36,"2")+COUNTIF(C36:AP36,"4")</f>
        <v>2</v>
      </c>
      <c r="AR36" s="12">
        <f t="shared" si="1"/>
        <v>4</v>
      </c>
    </row>
    <row r="37" spans="1:44" ht="28.5" customHeight="1" thickBot="1">
      <c r="A37" s="2">
        <v>33</v>
      </c>
      <c r="B37" s="6" t="s">
        <v>19</v>
      </c>
      <c r="C37" s="98" t="s">
        <v>84</v>
      </c>
      <c r="D37" s="98" t="s">
        <v>84</v>
      </c>
      <c r="E37" s="98" t="s">
        <v>84</v>
      </c>
      <c r="F37" s="98" t="s">
        <v>84</v>
      </c>
      <c r="G37" s="8"/>
      <c r="H37" s="98" t="s">
        <v>84</v>
      </c>
      <c r="I37" s="98" t="s">
        <v>84</v>
      </c>
      <c r="J37" s="8"/>
      <c r="K37" s="8"/>
      <c r="L37" s="98" t="s">
        <v>84</v>
      </c>
      <c r="M37" s="98" t="s">
        <v>84</v>
      </c>
      <c r="N37" s="98" t="s">
        <v>84</v>
      </c>
      <c r="O37" s="98"/>
      <c r="P37" s="8"/>
      <c r="Q37" s="98"/>
      <c r="R37" s="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8"/>
      <c r="AD37" s="98"/>
      <c r="AE37" s="8"/>
      <c r="AF37" s="8"/>
      <c r="AG37" s="8"/>
      <c r="AH37" s="98"/>
      <c r="AI37" s="98"/>
      <c r="AJ37" s="98"/>
      <c r="AK37" s="98"/>
      <c r="AL37" s="98"/>
      <c r="AM37" s="8"/>
      <c r="AN37" s="98"/>
      <c r="AO37" s="98"/>
      <c r="AP37" s="98"/>
      <c r="AQ37" s="71">
        <f>COUNTIF(C37:AP37,"2")+COUNTIF(C37:AP37,"4")</f>
        <v>0</v>
      </c>
      <c r="AR37" s="12">
        <f aca="true" t="shared" si="2" ref="AR37:AR60">SUM(C37:AP37)</f>
        <v>0</v>
      </c>
    </row>
    <row r="38" spans="1:44" ht="28.5" customHeight="1" thickBot="1">
      <c r="A38" s="2">
        <v>34</v>
      </c>
      <c r="B38" s="6" t="s">
        <v>20</v>
      </c>
      <c r="C38" s="8">
        <v>2</v>
      </c>
      <c r="D38" s="8">
        <v>2</v>
      </c>
      <c r="E38" s="8">
        <v>2</v>
      </c>
      <c r="F38" s="8">
        <v>2</v>
      </c>
      <c r="G38" s="8"/>
      <c r="H38" s="8">
        <v>2</v>
      </c>
      <c r="I38" s="8">
        <v>2</v>
      </c>
      <c r="J38" s="8">
        <v>2</v>
      </c>
      <c r="K38" s="8"/>
      <c r="L38" s="8">
        <v>2</v>
      </c>
      <c r="M38" s="8">
        <v>2</v>
      </c>
      <c r="N38" s="98" t="s">
        <v>84</v>
      </c>
      <c r="O38" s="98"/>
      <c r="P38" s="98"/>
      <c r="Q38" s="98"/>
      <c r="R38" s="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8"/>
      <c r="AF38" s="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71">
        <f>COUNTIF(C38:AP38,"2")+COUNTIF(C38:AP38,"4")</f>
        <v>9</v>
      </c>
      <c r="AR38" s="12">
        <f t="shared" si="2"/>
        <v>18</v>
      </c>
    </row>
    <row r="39" spans="1:44" ht="28.5" customHeight="1" thickBot="1">
      <c r="A39" s="2">
        <v>35</v>
      </c>
      <c r="B39" s="6" t="s">
        <v>74</v>
      </c>
      <c r="C39" s="98" t="s">
        <v>84</v>
      </c>
      <c r="D39" s="8">
        <v>2</v>
      </c>
      <c r="E39" s="98" t="s">
        <v>84</v>
      </c>
      <c r="F39" s="3">
        <v>2</v>
      </c>
      <c r="G39" s="3"/>
      <c r="H39" s="98" t="s">
        <v>84</v>
      </c>
      <c r="I39" s="98" t="s">
        <v>84</v>
      </c>
      <c r="J39" s="8"/>
      <c r="K39" s="57"/>
      <c r="L39" s="98" t="s">
        <v>84</v>
      </c>
      <c r="M39" s="98" t="s">
        <v>84</v>
      </c>
      <c r="N39" s="98" t="s">
        <v>84</v>
      </c>
      <c r="O39" s="8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8"/>
      <c r="AK39" s="90"/>
      <c r="AL39" s="90"/>
      <c r="AM39" s="90"/>
      <c r="AN39" s="90"/>
      <c r="AO39" s="90"/>
      <c r="AP39" s="90"/>
      <c r="AQ39" s="71">
        <f>COUNTIF(C39:AP39,"2")+COUNTIF(C39:AP39,"4")</f>
        <v>2</v>
      </c>
      <c r="AR39" s="12">
        <f t="shared" si="2"/>
        <v>4</v>
      </c>
    </row>
    <row r="40" spans="1:44" ht="28.5" customHeight="1" thickBot="1">
      <c r="A40" s="2">
        <v>36</v>
      </c>
      <c r="B40" s="6" t="s">
        <v>72</v>
      </c>
      <c r="C40" s="98" t="s">
        <v>84</v>
      </c>
      <c r="D40" s="98" t="s">
        <v>84</v>
      </c>
      <c r="E40" s="98" t="s">
        <v>84</v>
      </c>
      <c r="F40" s="98" t="s">
        <v>84</v>
      </c>
      <c r="G40" s="8"/>
      <c r="H40" s="98" t="s">
        <v>84</v>
      </c>
      <c r="I40" s="98" t="s">
        <v>84</v>
      </c>
      <c r="J40" s="8"/>
      <c r="K40" s="8"/>
      <c r="L40" s="98" t="s">
        <v>84</v>
      </c>
      <c r="M40" s="98" t="s">
        <v>84</v>
      </c>
      <c r="N40" s="98" t="s">
        <v>84</v>
      </c>
      <c r="O40" s="3"/>
      <c r="P40" s="8"/>
      <c r="Q40" s="8"/>
      <c r="R40" s="8"/>
      <c r="S40" s="8"/>
      <c r="T40" s="98"/>
      <c r="U40" s="98"/>
      <c r="V40" s="98"/>
      <c r="W40" s="98"/>
      <c r="X40" s="98"/>
      <c r="Y40" s="98"/>
      <c r="Z40" s="98"/>
      <c r="AA40" s="8"/>
      <c r="AB40" s="8"/>
      <c r="AC40" s="8"/>
      <c r="AD40" s="98"/>
      <c r="AE40" s="8"/>
      <c r="AF40" s="8"/>
      <c r="AG40" s="98"/>
      <c r="AH40" s="98"/>
      <c r="AI40" s="98"/>
      <c r="AJ40" s="8"/>
      <c r="AK40" s="8"/>
      <c r="AL40" s="8"/>
      <c r="AM40" s="8"/>
      <c r="AN40" s="8"/>
      <c r="AO40" s="8"/>
      <c r="AP40" s="98"/>
      <c r="AQ40" s="71">
        <f>COUNTIF(C40:AP40,"2")+COUNTIF(C40:AP40,"4")</f>
        <v>0</v>
      </c>
      <c r="AR40" s="12">
        <f t="shared" si="2"/>
        <v>0</v>
      </c>
    </row>
    <row r="41" spans="1:44" ht="28.5" customHeight="1" thickBot="1">
      <c r="A41" s="2">
        <v>37</v>
      </c>
      <c r="B41" s="6" t="s">
        <v>21</v>
      </c>
      <c r="C41" s="98" t="s">
        <v>84</v>
      </c>
      <c r="D41" s="98" t="s">
        <v>84</v>
      </c>
      <c r="E41" s="98" t="s">
        <v>84</v>
      </c>
      <c r="F41" s="98" t="s">
        <v>84</v>
      </c>
      <c r="G41" s="8"/>
      <c r="H41" s="98" t="s">
        <v>84</v>
      </c>
      <c r="I41" s="98" t="s">
        <v>84</v>
      </c>
      <c r="J41" s="8"/>
      <c r="K41" s="8"/>
      <c r="L41" s="98" t="s">
        <v>84</v>
      </c>
      <c r="M41" s="98" t="s">
        <v>84</v>
      </c>
      <c r="N41" s="98" t="s">
        <v>84</v>
      </c>
      <c r="O41" s="8"/>
      <c r="P41" s="8"/>
      <c r="Q41" s="98"/>
      <c r="R41" s="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8"/>
      <c r="AF41" s="8"/>
      <c r="AG41" s="98"/>
      <c r="AH41" s="8"/>
      <c r="AI41" s="98"/>
      <c r="AJ41" s="98"/>
      <c r="AK41" s="8"/>
      <c r="AL41" s="98"/>
      <c r="AM41" s="98"/>
      <c r="AN41" s="98"/>
      <c r="AO41" s="8"/>
      <c r="AP41" s="98"/>
      <c r="AQ41" s="71">
        <f>COUNTIF(C41:AP41,"2")+COUNTIF(C41:AP41,"4")</f>
        <v>0</v>
      </c>
      <c r="AR41" s="12">
        <f t="shared" si="2"/>
        <v>0</v>
      </c>
    </row>
    <row r="42" spans="1:44" ht="28.5" customHeight="1" thickBot="1">
      <c r="A42" s="2">
        <v>38</v>
      </c>
      <c r="B42" s="6" t="s">
        <v>22</v>
      </c>
      <c r="C42" s="98" t="s">
        <v>84</v>
      </c>
      <c r="D42" s="98" t="s">
        <v>84</v>
      </c>
      <c r="E42" s="98" t="s">
        <v>84</v>
      </c>
      <c r="F42" s="98" t="s">
        <v>84</v>
      </c>
      <c r="G42" s="8"/>
      <c r="H42" s="98" t="s">
        <v>84</v>
      </c>
      <c r="I42" s="98" t="s">
        <v>84</v>
      </c>
      <c r="J42" s="8"/>
      <c r="K42" s="8"/>
      <c r="L42" s="98" t="s">
        <v>84</v>
      </c>
      <c r="M42" s="98" t="s">
        <v>84</v>
      </c>
      <c r="N42" s="98" t="s">
        <v>84</v>
      </c>
      <c r="O42" s="3"/>
      <c r="P42" s="98"/>
      <c r="Q42" s="98"/>
      <c r="R42" s="3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3"/>
      <c r="AF42" s="3"/>
      <c r="AG42" s="98"/>
      <c r="AH42" s="3"/>
      <c r="AI42" s="98"/>
      <c r="AJ42" s="98"/>
      <c r="AK42" s="3"/>
      <c r="AL42" s="98"/>
      <c r="AM42" s="98"/>
      <c r="AN42" s="98"/>
      <c r="AO42" s="3"/>
      <c r="AP42" s="98"/>
      <c r="AQ42" s="71">
        <f>COUNTIF(C42:AP42,"2")+COUNTIF(C42:AP42,"4")</f>
        <v>0</v>
      </c>
      <c r="AR42" s="12">
        <f t="shared" si="2"/>
        <v>0</v>
      </c>
    </row>
    <row r="43" spans="1:44" ht="28.5" customHeight="1" thickBot="1">
      <c r="A43" s="2">
        <v>39</v>
      </c>
      <c r="B43" s="6" t="s">
        <v>23</v>
      </c>
      <c r="C43" s="98" t="s">
        <v>84</v>
      </c>
      <c r="D43" s="98" t="s">
        <v>84</v>
      </c>
      <c r="E43" s="98" t="s">
        <v>84</v>
      </c>
      <c r="F43" s="98" t="s">
        <v>84</v>
      </c>
      <c r="G43" s="8"/>
      <c r="H43" s="98" t="s">
        <v>84</v>
      </c>
      <c r="I43" s="98" t="s">
        <v>84</v>
      </c>
      <c r="J43" s="8"/>
      <c r="K43" s="8"/>
      <c r="L43" s="98" t="s">
        <v>84</v>
      </c>
      <c r="M43" s="98" t="s">
        <v>84</v>
      </c>
      <c r="N43" s="98" t="s">
        <v>84</v>
      </c>
      <c r="O43" s="98"/>
      <c r="P43" s="98"/>
      <c r="Q43" s="98"/>
      <c r="R43" s="3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3"/>
      <c r="AF43" s="3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71">
        <f>COUNTIF(C43:AP43,"2")+COUNTIF(C43:AP43,"4")</f>
        <v>0</v>
      </c>
      <c r="AR43" s="12">
        <f t="shared" si="2"/>
        <v>0</v>
      </c>
    </row>
    <row r="44" spans="1:44" ht="28.5" customHeight="1" thickBot="1">
      <c r="A44" s="2">
        <v>40</v>
      </c>
      <c r="B44" s="6" t="s">
        <v>65</v>
      </c>
      <c r="C44" s="98" t="s">
        <v>84</v>
      </c>
      <c r="D44" s="3">
        <v>2</v>
      </c>
      <c r="E44" s="98" t="s">
        <v>84</v>
      </c>
      <c r="F44" s="98" t="s">
        <v>84</v>
      </c>
      <c r="G44" s="8"/>
      <c r="H44" s="8">
        <v>2</v>
      </c>
      <c r="I44" s="8">
        <v>2</v>
      </c>
      <c r="J44" s="8"/>
      <c r="K44" s="3"/>
      <c r="L44" s="98" t="s">
        <v>84</v>
      </c>
      <c r="M44" s="98" t="s">
        <v>84</v>
      </c>
      <c r="N44" s="98" t="s">
        <v>84</v>
      </c>
      <c r="O44" s="8"/>
      <c r="P44" s="8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71">
        <f>COUNTIF(C44:AP44,"2")+COUNTIF(C44:AP44,"4")</f>
        <v>3</v>
      </c>
      <c r="AR44" s="12">
        <f t="shared" si="2"/>
        <v>6</v>
      </c>
    </row>
    <row r="45" spans="1:44" ht="28.5" customHeight="1" thickBot="1">
      <c r="A45" s="2">
        <v>41</v>
      </c>
      <c r="B45" s="6" t="s">
        <v>66</v>
      </c>
      <c r="C45" s="8">
        <v>2</v>
      </c>
      <c r="D45" s="8">
        <v>2</v>
      </c>
      <c r="E45" s="3">
        <v>2</v>
      </c>
      <c r="F45" s="8">
        <v>2</v>
      </c>
      <c r="G45" s="8"/>
      <c r="H45" s="8">
        <v>2</v>
      </c>
      <c r="I45" s="8">
        <v>2</v>
      </c>
      <c r="J45" s="8"/>
      <c r="K45" s="8">
        <v>2</v>
      </c>
      <c r="L45" s="8">
        <v>2</v>
      </c>
      <c r="M45" s="8">
        <v>2</v>
      </c>
      <c r="N45" s="8">
        <v>2</v>
      </c>
      <c r="O45" s="98"/>
      <c r="P45" s="8"/>
      <c r="Q45" s="98"/>
      <c r="R45" s="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8"/>
      <c r="AF45" s="8"/>
      <c r="AG45" s="98"/>
      <c r="AH45" s="98"/>
      <c r="AI45" s="98"/>
      <c r="AJ45" s="98"/>
      <c r="AK45" s="8"/>
      <c r="AL45" s="8"/>
      <c r="AM45" s="98"/>
      <c r="AN45" s="98"/>
      <c r="AO45" s="98"/>
      <c r="AP45" s="98"/>
      <c r="AQ45" s="71">
        <f>COUNTIF(C45:AP45,"2")+COUNTIF(C45:AP45,"4")</f>
        <v>10</v>
      </c>
      <c r="AR45" s="12">
        <f t="shared" si="2"/>
        <v>20</v>
      </c>
    </row>
    <row r="46" spans="1:44" ht="28.5" customHeight="1" thickBot="1">
      <c r="A46" s="2">
        <v>42</v>
      </c>
      <c r="B46" s="6" t="s">
        <v>24</v>
      </c>
      <c r="C46" s="98" t="s">
        <v>84</v>
      </c>
      <c r="D46" s="98" t="s">
        <v>84</v>
      </c>
      <c r="E46" s="3">
        <v>2</v>
      </c>
      <c r="F46" s="57">
        <v>2</v>
      </c>
      <c r="G46" s="3">
        <v>2</v>
      </c>
      <c r="H46" s="98" t="s">
        <v>84</v>
      </c>
      <c r="I46" s="8">
        <v>2</v>
      </c>
      <c r="J46" s="8"/>
      <c r="K46" s="3"/>
      <c r="L46" s="8">
        <v>2</v>
      </c>
      <c r="M46" s="8">
        <v>2</v>
      </c>
      <c r="N46" s="8">
        <v>2</v>
      </c>
      <c r="O46" s="98"/>
      <c r="P46" s="98"/>
      <c r="Q46" s="98"/>
      <c r="R46" s="3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3"/>
      <c r="AF46" s="3"/>
      <c r="AG46" s="98"/>
      <c r="AH46" s="98"/>
      <c r="AI46" s="98"/>
      <c r="AJ46" s="98"/>
      <c r="AK46" s="8"/>
      <c r="AL46" s="3"/>
      <c r="AM46" s="98"/>
      <c r="AN46" s="3"/>
      <c r="AO46" s="98"/>
      <c r="AP46" s="98"/>
      <c r="AQ46" s="71">
        <f>COUNTIF(C46:AP46,"2")+COUNTIF(C46:AP46,"4")</f>
        <v>7</v>
      </c>
      <c r="AR46" s="12">
        <f t="shared" si="2"/>
        <v>14</v>
      </c>
    </row>
    <row r="47" spans="1:44" ht="28.5" customHeight="1" thickBot="1">
      <c r="A47" s="2">
        <v>43</v>
      </c>
      <c r="B47" s="6" t="s">
        <v>25</v>
      </c>
      <c r="C47" s="98" t="s">
        <v>84</v>
      </c>
      <c r="D47" s="98" t="s">
        <v>84</v>
      </c>
      <c r="E47" s="98" t="s">
        <v>84</v>
      </c>
      <c r="F47" s="98" t="s">
        <v>84</v>
      </c>
      <c r="G47" s="8"/>
      <c r="H47" s="98" t="s">
        <v>84</v>
      </c>
      <c r="I47" s="8">
        <v>2</v>
      </c>
      <c r="J47" s="8"/>
      <c r="K47" s="8"/>
      <c r="L47" s="98" t="s">
        <v>84</v>
      </c>
      <c r="M47" s="98" t="s">
        <v>84</v>
      </c>
      <c r="N47" s="98" t="s">
        <v>84</v>
      </c>
      <c r="O47" s="8"/>
      <c r="P47" s="8"/>
      <c r="Q47" s="98"/>
      <c r="R47" s="8"/>
      <c r="S47" s="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8"/>
      <c r="AF47" s="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71">
        <f>COUNTIF(C47:AP47,"2")+COUNTIF(C47:AP47,"4")</f>
        <v>1</v>
      </c>
      <c r="AR47" s="12">
        <f t="shared" si="2"/>
        <v>2</v>
      </c>
    </row>
    <row r="48" spans="1:44" ht="28.5" customHeight="1" thickBot="1">
      <c r="A48" s="2">
        <v>44</v>
      </c>
      <c r="B48" s="6" t="s">
        <v>26</v>
      </c>
      <c r="C48" s="98" t="s">
        <v>84</v>
      </c>
      <c r="D48" s="98" t="s">
        <v>84</v>
      </c>
      <c r="E48" s="98" t="s">
        <v>84</v>
      </c>
      <c r="F48" s="8">
        <v>2</v>
      </c>
      <c r="G48" s="8"/>
      <c r="H48" s="98" t="s">
        <v>84</v>
      </c>
      <c r="I48" s="8">
        <v>2</v>
      </c>
      <c r="J48" s="8"/>
      <c r="K48" s="3"/>
      <c r="L48" s="98" t="s">
        <v>84</v>
      </c>
      <c r="M48" s="8">
        <v>2</v>
      </c>
      <c r="N48" s="98" t="s">
        <v>84</v>
      </c>
      <c r="O48" s="8"/>
      <c r="P48" s="8"/>
      <c r="Q48" s="98"/>
      <c r="R48" s="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8"/>
      <c r="AF48" s="8"/>
      <c r="AG48" s="98"/>
      <c r="AH48" s="98"/>
      <c r="AI48" s="98"/>
      <c r="AJ48" s="8"/>
      <c r="AK48" s="8"/>
      <c r="AL48" s="98"/>
      <c r="AM48" s="98"/>
      <c r="AN48" s="8"/>
      <c r="AO48" s="98"/>
      <c r="AP48" s="98"/>
      <c r="AQ48" s="71">
        <f>COUNTIF(C48:AP48,"2")+COUNTIF(C48:AP48,"4")</f>
        <v>3</v>
      </c>
      <c r="AR48" s="12">
        <f t="shared" si="2"/>
        <v>6</v>
      </c>
    </row>
    <row r="49" spans="1:44" ht="28.5" customHeight="1" thickBot="1">
      <c r="A49" s="2">
        <v>45</v>
      </c>
      <c r="B49" s="6" t="s">
        <v>27</v>
      </c>
      <c r="C49" s="98" t="s">
        <v>84</v>
      </c>
      <c r="D49" s="8">
        <v>2</v>
      </c>
      <c r="E49" s="98" t="s">
        <v>84</v>
      </c>
      <c r="F49" s="3">
        <v>2</v>
      </c>
      <c r="G49" s="8"/>
      <c r="H49" s="8">
        <v>2</v>
      </c>
      <c r="I49" s="57">
        <v>2</v>
      </c>
      <c r="J49" s="8"/>
      <c r="K49" s="8"/>
      <c r="L49" s="98" t="s">
        <v>84</v>
      </c>
      <c r="M49" s="8">
        <v>2</v>
      </c>
      <c r="N49" s="98" t="s">
        <v>84</v>
      </c>
      <c r="O49" s="8"/>
      <c r="P49" s="98"/>
      <c r="Q49" s="3"/>
      <c r="R49" s="3"/>
      <c r="S49" s="98"/>
      <c r="T49" s="98"/>
      <c r="U49" s="98"/>
      <c r="V49" s="3"/>
      <c r="W49" s="3"/>
      <c r="X49" s="98"/>
      <c r="Y49" s="98"/>
      <c r="Z49" s="98"/>
      <c r="AA49" s="98"/>
      <c r="AB49" s="98"/>
      <c r="AC49" s="98"/>
      <c r="AD49" s="98"/>
      <c r="AE49" s="3"/>
      <c r="AF49" s="3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71">
        <f>COUNTIF(C49:AP49,"2")+COUNTIF(C49:AP49,"4")</f>
        <v>5</v>
      </c>
      <c r="AR49" s="12">
        <f t="shared" si="2"/>
        <v>10</v>
      </c>
    </row>
    <row r="50" spans="1:44" ht="28.5" customHeight="1" thickBot="1">
      <c r="A50" s="2">
        <v>46</v>
      </c>
      <c r="B50" s="6" t="s">
        <v>71</v>
      </c>
      <c r="C50" s="98" t="s">
        <v>84</v>
      </c>
      <c r="D50" s="98" t="s">
        <v>84</v>
      </c>
      <c r="E50" s="98" t="s">
        <v>84</v>
      </c>
      <c r="F50" s="8">
        <v>2</v>
      </c>
      <c r="G50" s="8"/>
      <c r="H50" s="8">
        <v>2</v>
      </c>
      <c r="I50" s="8">
        <v>2</v>
      </c>
      <c r="J50" s="8"/>
      <c r="K50" s="8"/>
      <c r="L50" s="8">
        <v>2</v>
      </c>
      <c r="M50" s="8">
        <v>2</v>
      </c>
      <c r="N50" s="8">
        <v>2</v>
      </c>
      <c r="O50" s="8"/>
      <c r="P50" s="8"/>
      <c r="Q50" s="8"/>
      <c r="R50" s="8"/>
      <c r="S50" s="98"/>
      <c r="T50" s="98"/>
      <c r="U50" s="98"/>
      <c r="V50" s="98"/>
      <c r="W50" s="8"/>
      <c r="X50" s="98"/>
      <c r="Y50" s="98"/>
      <c r="Z50" s="98"/>
      <c r="AA50" s="98"/>
      <c r="AB50" s="98"/>
      <c r="AC50" s="8"/>
      <c r="AD50" s="8"/>
      <c r="AE50" s="8"/>
      <c r="AF50" s="8"/>
      <c r="AG50" s="8"/>
      <c r="AH50" s="8"/>
      <c r="AI50" s="98"/>
      <c r="AJ50" s="98"/>
      <c r="AK50" s="8"/>
      <c r="AL50" s="98"/>
      <c r="AM50" s="8"/>
      <c r="AN50" s="98"/>
      <c r="AO50" s="8"/>
      <c r="AP50" s="98"/>
      <c r="AQ50" s="71">
        <f>COUNTIF(C50:AP50,"2")+COUNTIF(C50:AP50,"4")</f>
        <v>6</v>
      </c>
      <c r="AR50" s="12">
        <f t="shared" si="2"/>
        <v>12</v>
      </c>
    </row>
    <row r="51" spans="1:44" ht="28.5" customHeight="1" thickBot="1">
      <c r="A51" s="2">
        <v>47</v>
      </c>
      <c r="B51" s="6" t="s">
        <v>67</v>
      </c>
      <c r="C51" s="8">
        <v>2</v>
      </c>
      <c r="D51" s="3">
        <v>2</v>
      </c>
      <c r="E51" s="8">
        <v>2</v>
      </c>
      <c r="F51" s="8">
        <v>2</v>
      </c>
      <c r="G51" s="8"/>
      <c r="H51" s="98" t="s">
        <v>84</v>
      </c>
      <c r="I51" s="8">
        <v>2</v>
      </c>
      <c r="J51" s="8"/>
      <c r="K51" s="8">
        <v>2</v>
      </c>
      <c r="L51" s="8">
        <v>2</v>
      </c>
      <c r="M51" s="8">
        <v>2</v>
      </c>
      <c r="N51" s="8">
        <v>2</v>
      </c>
      <c r="O51" s="8"/>
      <c r="P51" s="8"/>
      <c r="Q51" s="8"/>
      <c r="R51" s="8"/>
      <c r="S51" s="8"/>
      <c r="T51" s="8"/>
      <c r="U51" s="8"/>
      <c r="V51" s="98"/>
      <c r="W51" s="98"/>
      <c r="X51" s="98"/>
      <c r="Y51" s="98"/>
      <c r="Z51" s="98"/>
      <c r="AA51" s="98"/>
      <c r="AB51" s="98"/>
      <c r="AC51" s="98"/>
      <c r="AD51" s="98"/>
      <c r="AE51" s="8"/>
      <c r="AF51" s="8"/>
      <c r="AG51" s="8"/>
      <c r="AH51" s="8"/>
      <c r="AI51" s="98"/>
      <c r="AJ51" s="8"/>
      <c r="AK51" s="8"/>
      <c r="AL51" s="8"/>
      <c r="AM51" s="8"/>
      <c r="AN51" s="8"/>
      <c r="AO51" s="8"/>
      <c r="AP51" s="98"/>
      <c r="AQ51" s="71">
        <f>COUNTIF(C51:AP51,"2")+COUNTIF(C51:AP51,"4")</f>
        <v>9</v>
      </c>
      <c r="AR51" s="12">
        <f t="shared" si="2"/>
        <v>18</v>
      </c>
    </row>
    <row r="52" spans="1:44" ht="28.5" customHeight="1" thickBot="1">
      <c r="A52" s="2">
        <v>48</v>
      </c>
      <c r="B52" s="6" t="s">
        <v>28</v>
      </c>
      <c r="C52" s="98" t="s">
        <v>84</v>
      </c>
      <c r="D52" s="8">
        <v>2</v>
      </c>
      <c r="E52" s="8">
        <v>2</v>
      </c>
      <c r="F52" s="8">
        <v>2</v>
      </c>
      <c r="G52" s="8"/>
      <c r="H52" s="8">
        <v>2</v>
      </c>
      <c r="I52" s="98" t="s">
        <v>84</v>
      </c>
      <c r="J52" s="8"/>
      <c r="K52" s="8"/>
      <c r="L52" s="98" t="s">
        <v>84</v>
      </c>
      <c r="M52" s="8">
        <v>2</v>
      </c>
      <c r="N52" s="98" t="s">
        <v>84</v>
      </c>
      <c r="O52" s="8"/>
      <c r="P52" s="8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98"/>
      <c r="AC52" s="3"/>
      <c r="AD52" s="9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71">
        <f>COUNTIF(C52:AP52,"2")+COUNTIF(C52:AP52,"4")</f>
        <v>5</v>
      </c>
      <c r="AR52" s="12">
        <f t="shared" si="2"/>
        <v>10</v>
      </c>
    </row>
    <row r="53" spans="1:44" ht="28.5" customHeight="1" thickBot="1">
      <c r="A53" s="2">
        <v>49</v>
      </c>
      <c r="B53" s="6" t="s">
        <v>29</v>
      </c>
      <c r="C53" s="98" t="s">
        <v>84</v>
      </c>
      <c r="D53" s="98" t="s">
        <v>84</v>
      </c>
      <c r="E53" s="98" t="s">
        <v>84</v>
      </c>
      <c r="F53" s="98" t="s">
        <v>84</v>
      </c>
      <c r="G53" s="8"/>
      <c r="H53" s="98" t="s">
        <v>84</v>
      </c>
      <c r="I53" s="98" t="s">
        <v>84</v>
      </c>
      <c r="J53" s="8"/>
      <c r="K53" s="3"/>
      <c r="L53" s="8">
        <v>2</v>
      </c>
      <c r="M53" s="8">
        <v>2</v>
      </c>
      <c r="N53" s="8">
        <v>2</v>
      </c>
      <c r="O53" s="98"/>
      <c r="P53" s="98"/>
      <c r="Q53" s="98"/>
      <c r="R53" s="3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3"/>
      <c r="AF53" s="3"/>
      <c r="AG53" s="98"/>
      <c r="AH53" s="98"/>
      <c r="AI53" s="98"/>
      <c r="AJ53" s="98"/>
      <c r="AK53" s="98"/>
      <c r="AL53" s="3"/>
      <c r="AM53" s="3"/>
      <c r="AN53" s="98"/>
      <c r="AO53" s="98"/>
      <c r="AP53" s="98"/>
      <c r="AQ53" s="71">
        <f>COUNTIF(C53:AP53,"2")+COUNTIF(C53:AP53,"4")</f>
        <v>3</v>
      </c>
      <c r="AR53" s="12">
        <f t="shared" si="2"/>
        <v>6</v>
      </c>
    </row>
    <row r="54" spans="1:44" ht="28.5" customHeight="1" thickBot="1">
      <c r="A54" s="2">
        <v>50</v>
      </c>
      <c r="B54" s="6" t="s">
        <v>30</v>
      </c>
      <c r="C54" s="8">
        <v>2</v>
      </c>
      <c r="D54" s="8">
        <v>2</v>
      </c>
      <c r="E54" s="8">
        <v>2</v>
      </c>
      <c r="F54" s="8">
        <v>2</v>
      </c>
      <c r="G54" s="8">
        <v>2</v>
      </c>
      <c r="H54" s="8">
        <v>2</v>
      </c>
      <c r="I54" s="8">
        <v>2</v>
      </c>
      <c r="J54" s="8"/>
      <c r="K54" s="8"/>
      <c r="L54" s="8">
        <v>2</v>
      </c>
      <c r="M54" s="3">
        <v>2</v>
      </c>
      <c r="N54" s="8">
        <v>2</v>
      </c>
      <c r="O54" s="98"/>
      <c r="P54" s="8"/>
      <c r="Q54" s="98"/>
      <c r="R54" s="8"/>
      <c r="S54" s="98"/>
      <c r="T54" s="98"/>
      <c r="U54" s="98"/>
      <c r="V54" s="98"/>
      <c r="W54" s="8"/>
      <c r="X54" s="98"/>
      <c r="Y54" s="98"/>
      <c r="Z54" s="98"/>
      <c r="AA54" s="8"/>
      <c r="AB54" s="8"/>
      <c r="AC54" s="98"/>
      <c r="AD54" s="98"/>
      <c r="AE54" s="8"/>
      <c r="AF54" s="8"/>
      <c r="AG54" s="8"/>
      <c r="AH54" s="8"/>
      <c r="AI54" s="8"/>
      <c r="AJ54" s="98"/>
      <c r="AK54" s="98"/>
      <c r="AL54" s="98"/>
      <c r="AM54" s="8"/>
      <c r="AN54" s="98"/>
      <c r="AO54" s="98"/>
      <c r="AP54" s="98"/>
      <c r="AQ54" s="71">
        <f>COUNTIF(C54:AP54,"2")+COUNTIF(C54:AP54,"4")</f>
        <v>10</v>
      </c>
      <c r="AR54" s="12">
        <f t="shared" si="2"/>
        <v>20</v>
      </c>
    </row>
    <row r="55" spans="1:44" ht="28.5" customHeight="1" thickBot="1">
      <c r="A55" s="2">
        <v>51</v>
      </c>
      <c r="B55" s="6" t="s">
        <v>81</v>
      </c>
      <c r="C55" s="98" t="s">
        <v>84</v>
      </c>
      <c r="D55" s="98" t="s">
        <v>84</v>
      </c>
      <c r="E55" s="98" t="s">
        <v>84</v>
      </c>
      <c r="F55" s="98" t="s">
        <v>84</v>
      </c>
      <c r="G55" s="8"/>
      <c r="H55" s="98" t="s">
        <v>84</v>
      </c>
      <c r="I55" s="98" t="s">
        <v>84</v>
      </c>
      <c r="J55" s="8"/>
      <c r="K55" s="8"/>
      <c r="L55" s="98" t="s">
        <v>84</v>
      </c>
      <c r="M55" s="98" t="s">
        <v>84</v>
      </c>
      <c r="N55" s="98" t="s">
        <v>84</v>
      </c>
      <c r="O55" s="8"/>
      <c r="P55" s="8"/>
      <c r="Q55" s="98"/>
      <c r="R55" s="8"/>
      <c r="S55" s="98"/>
      <c r="T55" s="98"/>
      <c r="U55" s="98"/>
      <c r="V55" s="98"/>
      <c r="W55" s="98"/>
      <c r="X55" s="98"/>
      <c r="Y55" s="8"/>
      <c r="Z55" s="98"/>
      <c r="AA55" s="98"/>
      <c r="AB55" s="98"/>
      <c r="AC55" s="98"/>
      <c r="AD55" s="98"/>
      <c r="AE55" s="8"/>
      <c r="AF55" s="8"/>
      <c r="AG55" s="98"/>
      <c r="AH55" s="98"/>
      <c r="AI55" s="98"/>
      <c r="AJ55" s="98"/>
      <c r="AK55" s="8"/>
      <c r="AL55" s="98"/>
      <c r="AM55" s="98"/>
      <c r="AN55" s="98"/>
      <c r="AO55" s="98"/>
      <c r="AP55" s="98"/>
      <c r="AQ55" s="71">
        <f>COUNTIF(C55:AP55,"2")+COUNTIF(C55:AP55,"4")</f>
        <v>0</v>
      </c>
      <c r="AR55" s="12">
        <f t="shared" si="2"/>
        <v>0</v>
      </c>
    </row>
    <row r="56" spans="1:44" ht="28.5" customHeight="1" thickBot="1">
      <c r="A56" s="2">
        <v>52</v>
      </c>
      <c r="B56" s="6" t="s">
        <v>68</v>
      </c>
      <c r="C56" s="98" t="s">
        <v>84</v>
      </c>
      <c r="D56" s="8">
        <v>2</v>
      </c>
      <c r="E56" s="98" t="s">
        <v>84</v>
      </c>
      <c r="F56" s="8">
        <v>2</v>
      </c>
      <c r="G56" s="8"/>
      <c r="H56" s="8">
        <v>2</v>
      </c>
      <c r="I56" s="8">
        <v>2</v>
      </c>
      <c r="J56" s="8"/>
      <c r="K56" s="8"/>
      <c r="L56" s="98" t="s">
        <v>84</v>
      </c>
      <c r="M56" s="98" t="s">
        <v>84</v>
      </c>
      <c r="N56" s="98" t="s">
        <v>84</v>
      </c>
      <c r="O56" s="8"/>
      <c r="P56" s="8"/>
      <c r="Q56" s="8"/>
      <c r="R56" s="8"/>
      <c r="S56" s="98"/>
      <c r="T56" s="98"/>
      <c r="U56" s="98"/>
      <c r="V56" s="8"/>
      <c r="W56" s="8"/>
      <c r="X56" s="8"/>
      <c r="Y56" s="98"/>
      <c r="Z56" s="98"/>
      <c r="AA56" s="9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98"/>
      <c r="AM56" s="98"/>
      <c r="AN56" s="8"/>
      <c r="AO56" s="8"/>
      <c r="AP56" s="8"/>
      <c r="AQ56" s="71">
        <f>COUNTIF(C56:AP56,"2")+COUNTIF(C56:AP56,"4")</f>
        <v>4</v>
      </c>
      <c r="AR56" s="12">
        <f t="shared" si="2"/>
        <v>8</v>
      </c>
    </row>
    <row r="57" spans="1:44" ht="28.5" customHeight="1" thickBot="1">
      <c r="A57" s="2">
        <v>53</v>
      </c>
      <c r="B57" s="6" t="s">
        <v>31</v>
      </c>
      <c r="C57" s="98" t="s">
        <v>84</v>
      </c>
      <c r="D57" s="8">
        <v>2</v>
      </c>
      <c r="E57" s="98" t="s">
        <v>84</v>
      </c>
      <c r="F57" s="8">
        <v>2</v>
      </c>
      <c r="G57" s="8"/>
      <c r="H57" s="98" t="s">
        <v>84</v>
      </c>
      <c r="I57" s="8">
        <v>2</v>
      </c>
      <c r="J57" s="8">
        <v>2</v>
      </c>
      <c r="K57" s="8"/>
      <c r="L57" s="98" t="s">
        <v>84</v>
      </c>
      <c r="M57" s="8">
        <v>2</v>
      </c>
      <c r="N57" s="98" t="s">
        <v>84</v>
      </c>
      <c r="O57" s="98"/>
      <c r="P57" s="98"/>
      <c r="Q57" s="98"/>
      <c r="R57" s="8"/>
      <c r="S57" s="98"/>
      <c r="T57" s="98"/>
      <c r="U57" s="98"/>
      <c r="V57" s="98"/>
      <c r="W57" s="98"/>
      <c r="X57" s="98"/>
      <c r="Y57" s="98"/>
      <c r="Z57" s="98"/>
      <c r="AA57" s="8"/>
      <c r="AB57" s="8"/>
      <c r="AC57" s="8"/>
      <c r="AD57" s="98"/>
      <c r="AE57" s="8"/>
      <c r="AF57" s="8"/>
      <c r="AG57" s="98"/>
      <c r="AH57" s="8"/>
      <c r="AI57" s="98"/>
      <c r="AJ57" s="8"/>
      <c r="AK57" s="8"/>
      <c r="AL57" s="98"/>
      <c r="AM57" s="8"/>
      <c r="AN57" s="98"/>
      <c r="AO57" s="8"/>
      <c r="AP57" s="98"/>
      <c r="AQ57" s="71">
        <f>COUNTIF(C57:AP57,"2")+COUNTIF(C57:AP57,"4")</f>
        <v>5</v>
      </c>
      <c r="AR57" s="12">
        <f t="shared" si="2"/>
        <v>10</v>
      </c>
    </row>
    <row r="58" spans="1:44" ht="28.5" customHeight="1" thickBot="1">
      <c r="A58" s="2">
        <v>54</v>
      </c>
      <c r="B58" s="6" t="s">
        <v>32</v>
      </c>
      <c r="C58" s="98" t="s">
        <v>84</v>
      </c>
      <c r="D58" s="8">
        <v>2</v>
      </c>
      <c r="E58" s="8">
        <v>2</v>
      </c>
      <c r="F58" s="8">
        <v>2</v>
      </c>
      <c r="G58" s="8"/>
      <c r="H58" s="8">
        <v>2</v>
      </c>
      <c r="I58" s="98" t="s">
        <v>84</v>
      </c>
      <c r="J58" s="8"/>
      <c r="K58" s="8"/>
      <c r="L58" s="98" t="s">
        <v>84</v>
      </c>
      <c r="M58" s="8">
        <v>2</v>
      </c>
      <c r="N58" s="8">
        <v>2</v>
      </c>
      <c r="O58" s="8"/>
      <c r="P58" s="8"/>
      <c r="Q58" s="98"/>
      <c r="R58" s="3"/>
      <c r="S58" s="98"/>
      <c r="T58" s="98"/>
      <c r="U58" s="98"/>
      <c r="V58" s="98"/>
      <c r="W58" s="3"/>
      <c r="X58" s="98"/>
      <c r="Y58" s="98"/>
      <c r="Z58" s="98"/>
      <c r="AA58" s="98"/>
      <c r="AB58" s="3"/>
      <c r="AC58" s="3"/>
      <c r="AD58" s="98"/>
      <c r="AE58" s="3"/>
      <c r="AF58" s="3"/>
      <c r="AG58" s="3"/>
      <c r="AH58" s="3"/>
      <c r="AI58" s="98"/>
      <c r="AJ58" s="3"/>
      <c r="AK58" s="3"/>
      <c r="AL58" s="98"/>
      <c r="AM58" s="3"/>
      <c r="AN58" s="98"/>
      <c r="AO58" s="3"/>
      <c r="AP58" s="98"/>
      <c r="AQ58" s="71">
        <f>COUNTIF(C58:AP58,"2")+COUNTIF(C58:AP58,"4")</f>
        <v>6</v>
      </c>
      <c r="AR58" s="12">
        <f t="shared" si="2"/>
        <v>12</v>
      </c>
    </row>
    <row r="59" spans="1:44" ht="28.5" customHeight="1" thickBot="1">
      <c r="A59" s="2">
        <v>55</v>
      </c>
      <c r="B59" s="6" t="s">
        <v>33</v>
      </c>
      <c r="C59" s="8">
        <v>1</v>
      </c>
      <c r="D59" s="98" t="s">
        <v>84</v>
      </c>
      <c r="E59" s="8">
        <v>1</v>
      </c>
      <c r="F59" s="8">
        <v>1</v>
      </c>
      <c r="G59" s="8">
        <v>1</v>
      </c>
      <c r="H59" s="98" t="s">
        <v>84</v>
      </c>
      <c r="I59" s="3">
        <v>1</v>
      </c>
      <c r="J59" s="8"/>
      <c r="K59" s="8"/>
      <c r="L59" s="8">
        <v>1</v>
      </c>
      <c r="M59" s="98" t="s">
        <v>84</v>
      </c>
      <c r="N59" s="8">
        <v>1</v>
      </c>
      <c r="O59" s="98"/>
      <c r="P59" s="3"/>
      <c r="Q59" s="98"/>
      <c r="R59" s="3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3"/>
      <c r="AD59" s="98"/>
      <c r="AE59" s="3"/>
      <c r="AF59" s="3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71">
        <f>COUNTIF(C59:AP59,"2")+COUNTIF(C59:AP59,"4")+7</f>
        <v>7</v>
      </c>
      <c r="AR59" s="12">
        <f t="shared" si="2"/>
        <v>7</v>
      </c>
    </row>
    <row r="60" spans="1:44" ht="28.5" customHeight="1" thickBot="1">
      <c r="A60" s="2">
        <v>56</v>
      </c>
      <c r="B60" s="7" t="s">
        <v>34</v>
      </c>
      <c r="C60" s="99" t="s">
        <v>84</v>
      </c>
      <c r="D60" s="99" t="s">
        <v>84</v>
      </c>
      <c r="E60" s="77">
        <v>2</v>
      </c>
      <c r="F60" s="99" t="s">
        <v>84</v>
      </c>
      <c r="G60" s="77"/>
      <c r="H60" s="99" t="s">
        <v>84</v>
      </c>
      <c r="I60" s="99" t="s">
        <v>84</v>
      </c>
      <c r="J60" s="75"/>
      <c r="K60" s="77"/>
      <c r="L60" s="99" t="s">
        <v>84</v>
      </c>
      <c r="M60" s="99" t="s">
        <v>84</v>
      </c>
      <c r="N60" s="77">
        <v>2</v>
      </c>
      <c r="O60" s="99"/>
      <c r="P60" s="100"/>
      <c r="Q60" s="100"/>
      <c r="R60" s="80"/>
      <c r="S60" s="100"/>
      <c r="T60" s="99"/>
      <c r="U60" s="99"/>
      <c r="V60" s="99"/>
      <c r="W60" s="99"/>
      <c r="X60" s="99"/>
      <c r="Y60" s="99"/>
      <c r="Z60" s="80"/>
      <c r="AA60" s="99"/>
      <c r="AB60" s="99"/>
      <c r="AC60" s="99"/>
      <c r="AD60" s="99"/>
      <c r="AE60" s="80"/>
      <c r="AF60" s="80"/>
      <c r="AG60" s="99"/>
      <c r="AH60" s="99"/>
      <c r="AI60" s="80"/>
      <c r="AJ60" s="99"/>
      <c r="AK60" s="80"/>
      <c r="AL60" s="99"/>
      <c r="AM60" s="99"/>
      <c r="AN60" s="80"/>
      <c r="AO60" s="99"/>
      <c r="AP60" s="99"/>
      <c r="AQ60" s="71">
        <f>COUNTIF(C60:AP60,"2")+COUNTIF(C60:AP60,"4")</f>
        <v>2</v>
      </c>
      <c r="AR60" s="12">
        <f t="shared" si="2"/>
        <v>4</v>
      </c>
    </row>
    <row r="61" ht="28.5" customHeight="1" thickBot="1"/>
    <row r="62" spans="1:44" ht="30" customHeight="1" thickBot="1">
      <c r="A62" s="68"/>
      <c r="C62" s="129" t="s">
        <v>42</v>
      </c>
      <c r="D62" s="130"/>
      <c r="E62" s="130"/>
      <c r="F62" s="130"/>
      <c r="G62" s="130"/>
      <c r="H62" s="130"/>
      <c r="I62" s="130"/>
      <c r="J62" s="131"/>
      <c r="K62" s="85"/>
      <c r="L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68"/>
    </row>
    <row r="63" spans="2:43" s="68" customFormat="1" ht="30" customHeight="1" thickBot="1">
      <c r="B63"/>
      <c r="C63" s="126" t="s">
        <v>51</v>
      </c>
      <c r="D63" s="127"/>
      <c r="E63" s="127"/>
      <c r="F63" s="127"/>
      <c r="G63" s="128"/>
      <c r="H63" s="72">
        <v>3</v>
      </c>
      <c r="I63" s="95"/>
      <c r="J63" s="46" t="s">
        <v>59</v>
      </c>
      <c r="K63" s="85"/>
      <c r="L63" s="85"/>
      <c r="M63" s="87"/>
      <c r="N63" s="87"/>
      <c r="O63" s="87"/>
      <c r="P63" s="87"/>
      <c r="Q63" s="87"/>
      <c r="R63" s="87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</row>
    <row r="64" spans="2:43" s="68" customFormat="1" ht="30" customHeight="1" thickBot="1">
      <c r="B64"/>
      <c r="C64" s="126" t="s">
        <v>53</v>
      </c>
      <c r="D64" s="127"/>
      <c r="E64" s="127"/>
      <c r="F64" s="127"/>
      <c r="G64" s="128"/>
      <c r="H64" s="70">
        <v>2</v>
      </c>
      <c r="I64" s="94"/>
      <c r="J64" s="46" t="s">
        <v>59</v>
      </c>
      <c r="K64" s="85"/>
      <c r="L64" s="85"/>
      <c r="M64" s="87"/>
      <c r="N64" s="87"/>
      <c r="O64" s="87"/>
      <c r="P64" s="87"/>
      <c r="Q64" s="87"/>
      <c r="R64" s="87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</row>
    <row r="65" spans="2:43" s="68" customFormat="1" ht="30" customHeight="1" thickBot="1">
      <c r="B65"/>
      <c r="C65" s="126" t="s">
        <v>83</v>
      </c>
      <c r="D65" s="127"/>
      <c r="E65" s="127"/>
      <c r="F65" s="127"/>
      <c r="G65" s="128"/>
      <c r="H65" s="70">
        <v>2</v>
      </c>
      <c r="I65" s="94"/>
      <c r="J65" s="46" t="s">
        <v>59</v>
      </c>
      <c r="K65" s="85"/>
      <c r="L65" s="85"/>
      <c r="M65" s="87"/>
      <c r="N65" s="87"/>
      <c r="O65" s="87"/>
      <c r="P65" s="87"/>
      <c r="Q65" s="87"/>
      <c r="R65" s="87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</row>
    <row r="66" spans="2:43" s="68" customFormat="1" ht="30" customHeight="1">
      <c r="B6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</row>
    <row r="67" spans="2:44" s="68" customFormat="1" ht="30" customHeight="1">
      <c r="B6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</row>
    <row r="68" spans="2:45" s="68" customFormat="1" ht="30" customHeight="1">
      <c r="B6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69"/>
    </row>
    <row r="69" spans="2:45" s="68" customFormat="1" ht="30" customHeight="1">
      <c r="B69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69"/>
    </row>
    <row r="70" spans="2:45" s="68" customFormat="1" ht="30" customHeight="1">
      <c r="B70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69"/>
    </row>
    <row r="71" spans="1:45" s="68" customFormat="1" ht="30" customHeight="1">
      <c r="A71"/>
      <c r="B71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/>
      <c r="AR71"/>
      <c r="AS71" s="69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B1:B179"/>
  <mergeCells count="10">
    <mergeCell ref="C63:G63"/>
    <mergeCell ref="C64:G64"/>
    <mergeCell ref="C65:G65"/>
    <mergeCell ref="A1:B1"/>
    <mergeCell ref="C1:N1"/>
    <mergeCell ref="O1:AR1"/>
    <mergeCell ref="C2:AP2"/>
    <mergeCell ref="AQ2:AQ3"/>
    <mergeCell ref="AR2:AR3"/>
    <mergeCell ref="C62:J62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&amp;L&amp;F&amp;RPagina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B2" sqref="B2:I3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7" width="14.7109375" style="0" customWidth="1"/>
    <col min="8" max="8" width="14.7109375" style="19" customWidth="1"/>
    <col min="9" max="9" width="3.00390625" style="0" customWidth="1"/>
    <col min="10" max="10" width="10.7109375" style="19" customWidth="1"/>
    <col min="11" max="11" width="10.7109375" style="0" customWidth="1"/>
  </cols>
  <sheetData>
    <row r="1" spans="1:11" ht="60" customHeight="1" thickBot="1">
      <c r="A1" s="137" t="s">
        <v>37</v>
      </c>
      <c r="B1" s="138"/>
      <c r="C1" s="159" t="s">
        <v>136</v>
      </c>
      <c r="D1" s="160"/>
      <c r="E1" s="160"/>
      <c r="F1" s="160"/>
      <c r="G1" s="160"/>
      <c r="H1" s="160"/>
      <c r="I1" s="160"/>
      <c r="J1" s="160"/>
      <c r="K1" s="161"/>
    </row>
    <row r="2" spans="1:11" ht="42" customHeight="1" thickBot="1">
      <c r="A2" s="2"/>
      <c r="B2" s="164" t="s">
        <v>69</v>
      </c>
      <c r="C2" s="165"/>
      <c r="D2" s="165"/>
      <c r="E2" s="165"/>
      <c r="F2" s="165"/>
      <c r="G2" s="165"/>
      <c r="H2" s="165"/>
      <c r="I2" s="165"/>
      <c r="J2" s="168" t="s">
        <v>50</v>
      </c>
      <c r="K2" s="162" t="s">
        <v>44</v>
      </c>
    </row>
    <row r="3" spans="1:11" ht="20.25" customHeight="1" thickBot="1">
      <c r="A3" s="2"/>
      <c r="B3" s="166"/>
      <c r="C3" s="167"/>
      <c r="D3" s="167"/>
      <c r="E3" s="167"/>
      <c r="F3" s="167"/>
      <c r="G3" s="167"/>
      <c r="H3" s="167"/>
      <c r="I3" s="167"/>
      <c r="J3" s="169"/>
      <c r="K3" s="163"/>
    </row>
    <row r="4" spans="1:14" ht="35.25" customHeight="1" thickBot="1">
      <c r="A4" s="38"/>
      <c r="B4" s="39" t="s">
        <v>0</v>
      </c>
      <c r="C4" s="40" t="s">
        <v>46</v>
      </c>
      <c r="D4" s="40" t="s">
        <v>47</v>
      </c>
      <c r="E4" s="40" t="s">
        <v>48</v>
      </c>
      <c r="F4" s="40" t="s">
        <v>49</v>
      </c>
      <c r="G4" s="37" t="s">
        <v>56</v>
      </c>
      <c r="H4" s="40" t="s">
        <v>57</v>
      </c>
      <c r="I4" s="41" t="s">
        <v>43</v>
      </c>
      <c r="J4" s="169"/>
      <c r="K4" s="163"/>
      <c r="N4" s="47"/>
    </row>
    <row r="5" spans="1:11" ht="25.5" customHeight="1" thickBot="1">
      <c r="A5" s="2"/>
      <c r="B5" s="49" t="s">
        <v>41</v>
      </c>
      <c r="C5" s="34"/>
      <c r="D5" s="55">
        <f>SUM('El presenze Fidal '!AF4)</f>
        <v>188</v>
      </c>
      <c r="E5" s="34"/>
      <c r="F5" s="55">
        <f>SUM('Altri enti'!AM4)</f>
        <v>58</v>
      </c>
      <c r="G5" s="34"/>
      <c r="H5" s="55">
        <f>SUM('El presenze Camp Hinterland'!AQ4)</f>
        <v>213</v>
      </c>
      <c r="I5" s="43"/>
      <c r="J5" s="53">
        <f>SUM('El presenze Fidal '!AF4,'Altri enti'!AM4,'El presenze Camp Hinterland'!AQ4)</f>
        <v>459</v>
      </c>
      <c r="K5" s="48"/>
    </row>
    <row r="6" spans="1:13" ht="21" thickBot="1">
      <c r="A6" s="42">
        <v>1</v>
      </c>
      <c r="B6" s="6" t="s">
        <v>1</v>
      </c>
      <c r="C6" s="26">
        <f>SUM('El presenze Fidal '!AG5)</f>
        <v>0</v>
      </c>
      <c r="D6" s="36">
        <f>SUM('El presenze Fidal '!AF5)</f>
        <v>0</v>
      </c>
      <c r="E6" s="27">
        <f>SUM('Altri enti'!AN5)</f>
        <v>0</v>
      </c>
      <c r="F6" s="36">
        <f>SUM('Altri enti'!AM5)</f>
        <v>0</v>
      </c>
      <c r="G6" s="28">
        <f>SUM('El presenze Camp Hinterland'!AR5)</f>
        <v>2</v>
      </c>
      <c r="H6" s="36">
        <f>SUM('El presenze Camp Hinterland'!AQ5)</f>
        <v>1</v>
      </c>
      <c r="I6" s="44"/>
      <c r="J6" s="54">
        <f>SUM('El presenze Fidal '!AF5,'Altri enti'!AM5,'El presenze Camp Hinterland'!AQ5)</f>
        <v>1</v>
      </c>
      <c r="K6" s="56">
        <f>SUM('El presenze Fidal '!AG5,'Altri enti'!AN5,'El presenze Camp Hinterland'!AR5)</f>
        <v>2</v>
      </c>
      <c r="M6" s="35"/>
    </row>
    <row r="7" spans="1:11" ht="21" thickBot="1">
      <c r="A7" s="2">
        <v>2</v>
      </c>
      <c r="B7" s="6" t="s">
        <v>75</v>
      </c>
      <c r="C7" s="26">
        <f>SUM('El presenze Fidal '!AG6)</f>
        <v>21</v>
      </c>
      <c r="D7" s="36">
        <f>SUM('El presenze Fidal '!AF6)</f>
        <v>7</v>
      </c>
      <c r="E7" s="27">
        <f>SUM('Altri enti'!AN6)</f>
        <v>2</v>
      </c>
      <c r="F7" s="36">
        <f>SUM('Altri enti'!AM6)</f>
        <v>1</v>
      </c>
      <c r="G7" s="28">
        <f>SUM('El presenze Camp Hinterland'!AR6)</f>
        <v>12</v>
      </c>
      <c r="H7" s="36">
        <f>SUM('El presenze Camp Hinterland'!AQ6)</f>
        <v>6</v>
      </c>
      <c r="I7" s="45"/>
      <c r="J7" s="54">
        <f>SUM('El presenze Fidal '!AF6,'Altri enti'!AM6,'El presenze Camp Hinterland'!AQ6)</f>
        <v>14</v>
      </c>
      <c r="K7" s="56">
        <f>SUM('El presenze Fidal '!AG6,'Altri enti'!AN6,'El presenze Camp Hinterland'!AR6)</f>
        <v>35</v>
      </c>
    </row>
    <row r="8" spans="1:11" ht="21" thickBot="1">
      <c r="A8" s="2">
        <v>3</v>
      </c>
      <c r="B8" s="6" t="s">
        <v>55</v>
      </c>
      <c r="C8" s="26">
        <f>SUM('El presenze Fidal '!AG7)</f>
        <v>18</v>
      </c>
      <c r="D8" s="36">
        <f>SUM('El presenze Fidal '!AF7)</f>
        <v>6</v>
      </c>
      <c r="E8" s="27">
        <f>SUM('Altri enti'!AN7)</f>
        <v>4</v>
      </c>
      <c r="F8" s="36">
        <f>SUM('Altri enti'!AM7)</f>
        <v>2</v>
      </c>
      <c r="G8" s="28">
        <f>SUM('El presenze Camp Hinterland'!AR7)</f>
        <v>6</v>
      </c>
      <c r="H8" s="36">
        <f>SUM('El presenze Camp Hinterland'!AQ7)</f>
        <v>3</v>
      </c>
      <c r="I8" s="45"/>
      <c r="J8" s="54">
        <f>SUM('El presenze Fidal '!AF7,'Altri enti'!AM7,'El presenze Camp Hinterland'!AQ7)</f>
        <v>11</v>
      </c>
      <c r="K8" s="56">
        <f>SUM('El presenze Fidal '!AG7,'Altri enti'!AN7,'El presenze Camp Hinterland'!AR7)</f>
        <v>28</v>
      </c>
    </row>
    <row r="9" spans="1:11" ht="21" thickBot="1">
      <c r="A9" s="2">
        <v>4</v>
      </c>
      <c r="B9" s="6" t="s">
        <v>62</v>
      </c>
      <c r="C9" s="26">
        <f>SUM('El presenze Fidal '!AG8)</f>
        <v>9</v>
      </c>
      <c r="D9" s="36">
        <f>SUM('El presenze Fidal '!AF8)</f>
        <v>3</v>
      </c>
      <c r="E9" s="27">
        <f>SUM('Altri enti'!AN8)</f>
        <v>10</v>
      </c>
      <c r="F9" s="36">
        <f>SUM('Altri enti'!AM8)</f>
        <v>5</v>
      </c>
      <c r="G9" s="28">
        <f>SUM('El presenze Camp Hinterland'!AR8)</f>
        <v>4</v>
      </c>
      <c r="H9" s="36">
        <f>SUM('El presenze Camp Hinterland'!AQ8)</f>
        <v>2</v>
      </c>
      <c r="I9" s="45"/>
      <c r="J9" s="54">
        <f>SUM('El presenze Fidal '!AF8,'Altri enti'!AM8,'El presenze Camp Hinterland'!AQ8)</f>
        <v>10</v>
      </c>
      <c r="K9" s="56">
        <f>SUM('El presenze Fidal '!AG8,'Altri enti'!AN8,'El presenze Camp Hinterland'!AR8)</f>
        <v>23</v>
      </c>
    </row>
    <row r="10" spans="1:11" ht="21" thickBot="1">
      <c r="A10" s="2">
        <v>5</v>
      </c>
      <c r="B10" s="6" t="s">
        <v>2</v>
      </c>
      <c r="C10" s="26">
        <f>SUM('El presenze Fidal '!AG9)</f>
        <v>13</v>
      </c>
      <c r="D10" s="36">
        <f>SUM('El presenze Fidal '!AF9)</f>
        <v>5</v>
      </c>
      <c r="E10" s="27">
        <f>SUM('Altri enti'!AN9)</f>
        <v>0</v>
      </c>
      <c r="F10" s="36">
        <f>SUM('Altri enti'!AM9)</f>
        <v>0</v>
      </c>
      <c r="G10" s="28">
        <f>SUM('El presenze Camp Hinterland'!AR9)</f>
        <v>12</v>
      </c>
      <c r="H10" s="36">
        <f>SUM('El presenze Camp Hinterland'!AQ9)</f>
        <v>6</v>
      </c>
      <c r="I10" s="45"/>
      <c r="J10" s="54">
        <f>SUM('El presenze Fidal '!AF9,'Altri enti'!AM9,'El presenze Camp Hinterland'!AQ9)</f>
        <v>11</v>
      </c>
      <c r="K10" s="56">
        <f>SUM('El presenze Fidal '!AG9,'Altri enti'!AN9,'El presenze Camp Hinterland'!AR9)</f>
        <v>25</v>
      </c>
    </row>
    <row r="11" spans="1:11" ht="21" thickBot="1">
      <c r="A11" s="2">
        <v>6</v>
      </c>
      <c r="B11" s="6" t="s">
        <v>80</v>
      </c>
      <c r="C11" s="26">
        <f>SUM('El presenze Fidal '!AG10)</f>
        <v>12</v>
      </c>
      <c r="D11" s="36">
        <f>SUM('El presenze Fidal '!AF10)</f>
        <v>4</v>
      </c>
      <c r="E11" s="27">
        <f>SUM('Altri enti'!AN10)</f>
        <v>0</v>
      </c>
      <c r="F11" s="36">
        <f>SUM('Altri enti'!AM10)</f>
        <v>0</v>
      </c>
      <c r="G11" s="28">
        <f>SUM('El presenze Camp Hinterland'!AR10)</f>
        <v>16</v>
      </c>
      <c r="H11" s="36">
        <f>SUM('El presenze Camp Hinterland'!AQ10)</f>
        <v>8</v>
      </c>
      <c r="I11" s="45"/>
      <c r="J11" s="54">
        <f>SUM('El presenze Fidal '!AF10,'Altri enti'!AM10,'El presenze Camp Hinterland'!AQ10)</f>
        <v>12</v>
      </c>
      <c r="K11" s="56">
        <f>SUM('El presenze Fidal '!AG10,'Altri enti'!AN10,'El presenze Camp Hinterland'!AR10)</f>
        <v>28</v>
      </c>
    </row>
    <row r="12" spans="1:11" ht="21" thickBot="1">
      <c r="A12" s="2">
        <v>7</v>
      </c>
      <c r="B12" s="6" t="s">
        <v>3</v>
      </c>
      <c r="C12" s="26">
        <f>SUM('El presenze Fidal '!AG11)</f>
        <v>1</v>
      </c>
      <c r="D12" s="36">
        <f>SUM('El presenze Fidal '!AF11)</f>
        <v>1</v>
      </c>
      <c r="E12" s="27">
        <f>SUM('Altri enti'!AN11)</f>
        <v>0</v>
      </c>
      <c r="F12" s="36">
        <f>SUM('Altri enti'!AM11)</f>
        <v>0</v>
      </c>
      <c r="G12" s="28">
        <f>SUM('El presenze Camp Hinterland'!AR11)</f>
        <v>6</v>
      </c>
      <c r="H12" s="36">
        <f>SUM('El presenze Camp Hinterland'!AQ11)</f>
        <v>3</v>
      </c>
      <c r="I12" s="45"/>
      <c r="J12" s="54">
        <f>SUM('El presenze Fidal '!AF11,'Altri enti'!AM11,'El presenze Camp Hinterland'!AQ11)</f>
        <v>4</v>
      </c>
      <c r="K12" s="56">
        <f>SUM('El presenze Fidal '!AG11,'Altri enti'!AN11,'El presenze Camp Hinterland'!AR11)</f>
        <v>7</v>
      </c>
    </row>
    <row r="13" spans="1:11" ht="21" thickBot="1">
      <c r="A13" s="2">
        <v>8</v>
      </c>
      <c r="B13" s="6" t="s">
        <v>77</v>
      </c>
      <c r="C13" s="26">
        <f>SUM('El presenze Fidal '!AG12)</f>
        <v>3</v>
      </c>
      <c r="D13" s="36">
        <f>SUM('El presenze Fidal '!AF12)</f>
        <v>1</v>
      </c>
      <c r="E13" s="27">
        <f>SUM('Altri enti'!AN12)</f>
        <v>0</v>
      </c>
      <c r="F13" s="36">
        <f>SUM('Altri enti'!AM12)</f>
        <v>0</v>
      </c>
      <c r="G13" s="28">
        <f>SUM('El presenze Camp Hinterland'!AR12)</f>
        <v>12</v>
      </c>
      <c r="H13" s="36">
        <f>SUM('El presenze Camp Hinterland'!AQ12)</f>
        <v>6</v>
      </c>
      <c r="I13" s="45"/>
      <c r="J13" s="54">
        <f>SUM('El presenze Fidal '!AF12,'Altri enti'!AM12,'El presenze Camp Hinterland'!AQ12)</f>
        <v>7</v>
      </c>
      <c r="K13" s="56">
        <f>SUM('El presenze Fidal '!AG12,'Altri enti'!AN12,'El presenze Camp Hinterland'!AR12)</f>
        <v>15</v>
      </c>
    </row>
    <row r="14" spans="1:11" ht="21" thickBot="1">
      <c r="A14" s="2">
        <v>9</v>
      </c>
      <c r="B14" s="6" t="s">
        <v>4</v>
      </c>
      <c r="C14" s="26">
        <f>SUM('El presenze Fidal '!AG13)</f>
        <v>0</v>
      </c>
      <c r="D14" s="36">
        <f>SUM('El presenze Fidal '!AF13)</f>
        <v>0</v>
      </c>
      <c r="E14" s="27">
        <f>SUM('Altri enti'!AN13)</f>
        <v>18</v>
      </c>
      <c r="F14" s="36">
        <f>SUM('Altri enti'!AM13)</f>
        <v>9</v>
      </c>
      <c r="G14" s="28">
        <f>SUM('El presenze Camp Hinterland'!AR13)</f>
        <v>0</v>
      </c>
      <c r="H14" s="36">
        <f>SUM('El presenze Camp Hinterland'!AQ13)</f>
        <v>0</v>
      </c>
      <c r="I14" s="45"/>
      <c r="J14" s="54">
        <f>SUM('El presenze Fidal '!AF13,'Altri enti'!AM13,'El presenze Camp Hinterland'!AQ13)</f>
        <v>9</v>
      </c>
      <c r="K14" s="56">
        <f>SUM('El presenze Fidal '!AG13,'Altri enti'!AN13,'El presenze Camp Hinterland'!AR13)</f>
        <v>18</v>
      </c>
    </row>
    <row r="15" spans="1:11" ht="21" thickBot="1">
      <c r="A15" s="2">
        <v>10</v>
      </c>
      <c r="B15" s="6" t="s">
        <v>5</v>
      </c>
      <c r="C15" s="26">
        <f>SUM('El presenze Fidal '!AG14)</f>
        <v>0</v>
      </c>
      <c r="D15" s="36">
        <f>SUM('El presenze Fidal '!AF14)</f>
        <v>0</v>
      </c>
      <c r="E15" s="27">
        <f>SUM('Altri enti'!AN14)</f>
        <v>0</v>
      </c>
      <c r="F15" s="36">
        <f>SUM('Altri enti'!AM14)</f>
        <v>0</v>
      </c>
      <c r="G15" s="28">
        <f>SUM('El presenze Camp Hinterland'!AR14)</f>
        <v>0</v>
      </c>
      <c r="H15" s="36">
        <f>SUM('El presenze Camp Hinterland'!AQ14)</f>
        <v>0</v>
      </c>
      <c r="I15" s="45"/>
      <c r="J15" s="54">
        <f>SUM('El presenze Fidal '!AF14,'Altri enti'!AM14,'El presenze Camp Hinterland'!AQ14)</f>
        <v>0</v>
      </c>
      <c r="K15" s="56">
        <f>SUM('El presenze Fidal '!AG14,'Altri enti'!AN14,'El presenze Camp Hinterland'!AR14)</f>
        <v>0</v>
      </c>
    </row>
    <row r="16" spans="1:11" ht="21" thickBot="1">
      <c r="A16" s="2">
        <v>11</v>
      </c>
      <c r="B16" s="6" t="s">
        <v>60</v>
      </c>
      <c r="C16" s="26">
        <f>SUM('El presenze Fidal '!AG15)</f>
        <v>12</v>
      </c>
      <c r="D16" s="36">
        <f>SUM('El presenze Fidal '!AF15)</f>
        <v>4</v>
      </c>
      <c r="E16" s="27">
        <f>SUM('Altri enti'!AN15)</f>
        <v>2</v>
      </c>
      <c r="F16" s="36">
        <f>SUM('Altri enti'!AM15)</f>
        <v>1</v>
      </c>
      <c r="G16" s="28">
        <f>SUM('El presenze Camp Hinterland'!AR15)</f>
        <v>14</v>
      </c>
      <c r="H16" s="36">
        <f>SUM('El presenze Camp Hinterland'!AQ15)</f>
        <v>7</v>
      </c>
      <c r="I16" s="45"/>
      <c r="J16" s="54">
        <f>SUM('El presenze Fidal '!AF15,'Altri enti'!AM15,'El presenze Camp Hinterland'!AQ15)</f>
        <v>12</v>
      </c>
      <c r="K16" s="56">
        <f>SUM('El presenze Fidal '!AG15,'Altri enti'!AN15,'El presenze Camp Hinterland'!AR15)</f>
        <v>28</v>
      </c>
    </row>
    <row r="17" spans="1:11" ht="21" thickBot="1">
      <c r="A17" s="2">
        <v>12</v>
      </c>
      <c r="B17" s="6" t="s">
        <v>54</v>
      </c>
      <c r="C17" s="26">
        <f>SUM('El presenze Fidal '!AG16)</f>
        <v>9</v>
      </c>
      <c r="D17" s="36">
        <f>SUM('El presenze Fidal '!AF16)</f>
        <v>3</v>
      </c>
      <c r="E17" s="27">
        <f>SUM('Altri enti'!AN16)</f>
        <v>6</v>
      </c>
      <c r="F17" s="36">
        <f>SUM('Altri enti'!AM16)</f>
        <v>3</v>
      </c>
      <c r="G17" s="28">
        <f>SUM('El presenze Camp Hinterland'!AR16)</f>
        <v>14</v>
      </c>
      <c r="H17" s="36">
        <f>SUM('El presenze Camp Hinterland'!AQ16)</f>
        <v>7</v>
      </c>
      <c r="I17" s="45"/>
      <c r="J17" s="54">
        <f>SUM('El presenze Fidal '!AF16,'Altri enti'!AM16,'El presenze Camp Hinterland'!AQ16)</f>
        <v>13</v>
      </c>
      <c r="K17" s="56">
        <f>SUM('El presenze Fidal '!AG16,'Altri enti'!AN16,'El presenze Camp Hinterland'!AR16)</f>
        <v>29</v>
      </c>
    </row>
    <row r="18" spans="1:11" ht="21" thickBot="1">
      <c r="A18" s="2">
        <v>13</v>
      </c>
      <c r="B18" s="6" t="s">
        <v>76</v>
      </c>
      <c r="C18" s="26">
        <f>SUM('El presenze Fidal '!AG17)</f>
        <v>21</v>
      </c>
      <c r="D18" s="36">
        <f>SUM('El presenze Fidal '!AF17)</f>
        <v>7</v>
      </c>
      <c r="E18" s="27">
        <f>SUM('Altri enti'!AN17)</f>
        <v>0</v>
      </c>
      <c r="F18" s="36">
        <f>SUM('Altri enti'!AM17)</f>
        <v>0</v>
      </c>
      <c r="G18" s="28">
        <f>SUM('El presenze Camp Hinterland'!AR17)</f>
        <v>12</v>
      </c>
      <c r="H18" s="36">
        <f>SUM('El presenze Camp Hinterland'!AQ17)</f>
        <v>6</v>
      </c>
      <c r="I18" s="45"/>
      <c r="J18" s="54">
        <f>SUM('El presenze Fidal '!AF17,'Altri enti'!AM17,'El presenze Camp Hinterland'!AQ17)</f>
        <v>13</v>
      </c>
      <c r="K18" s="56">
        <f>SUM('El presenze Fidal '!AG17,'Altri enti'!AN17,'El presenze Camp Hinterland'!AR17)</f>
        <v>33</v>
      </c>
    </row>
    <row r="19" spans="1:11" ht="21" thickBot="1">
      <c r="A19" s="2">
        <v>14</v>
      </c>
      <c r="B19" s="6" t="s">
        <v>35</v>
      </c>
      <c r="C19" s="26">
        <f>SUM('El presenze Fidal '!AG18)</f>
        <v>15</v>
      </c>
      <c r="D19" s="36">
        <f>SUM('El presenze Fidal '!AF18)</f>
        <v>5</v>
      </c>
      <c r="E19" s="27">
        <f>SUM('Altri enti'!AN18)</f>
        <v>4</v>
      </c>
      <c r="F19" s="36">
        <f>SUM('Altri enti'!AM18)</f>
        <v>2</v>
      </c>
      <c r="G19" s="28">
        <f>SUM('El presenze Camp Hinterland'!AR18)</f>
        <v>14</v>
      </c>
      <c r="H19" s="36">
        <f>SUM('El presenze Camp Hinterland'!AQ18)</f>
        <v>7</v>
      </c>
      <c r="I19" s="45"/>
      <c r="J19" s="54">
        <f>SUM('El presenze Fidal '!AF18,'Altri enti'!AM18,'El presenze Camp Hinterland'!AQ18)</f>
        <v>14</v>
      </c>
      <c r="K19" s="56">
        <f>SUM('El presenze Fidal '!AG18,'Altri enti'!AN18,'El presenze Camp Hinterland'!AR18)</f>
        <v>33</v>
      </c>
    </row>
    <row r="20" spans="1:11" ht="21" thickBot="1">
      <c r="A20" s="2">
        <v>15</v>
      </c>
      <c r="B20" s="6" t="s">
        <v>58</v>
      </c>
      <c r="C20" s="26">
        <f>SUM('El presenze Fidal '!AG19)</f>
        <v>3</v>
      </c>
      <c r="D20" s="36">
        <f>SUM('El presenze Fidal '!AF19)</f>
        <v>1</v>
      </c>
      <c r="E20" s="27">
        <f>SUM('Altri enti'!AN19)</f>
        <v>0</v>
      </c>
      <c r="F20" s="36">
        <f>SUM('Altri enti'!AM19)</f>
        <v>0</v>
      </c>
      <c r="G20" s="28">
        <f>SUM('El presenze Camp Hinterland'!AR19)</f>
        <v>4</v>
      </c>
      <c r="H20" s="36">
        <f>SUM('El presenze Camp Hinterland'!AQ19)</f>
        <v>2</v>
      </c>
      <c r="I20" s="45"/>
      <c r="J20" s="54">
        <f>SUM('El presenze Fidal '!AF19,'Altri enti'!AM19,'El presenze Camp Hinterland'!AQ19)</f>
        <v>3</v>
      </c>
      <c r="K20" s="56">
        <f>SUM('El presenze Fidal '!AG19,'Altri enti'!AN19,'El presenze Camp Hinterland'!AR19)</f>
        <v>7</v>
      </c>
    </row>
    <row r="21" spans="1:11" ht="21" thickBot="1">
      <c r="A21" s="2">
        <v>16</v>
      </c>
      <c r="B21" s="6" t="s">
        <v>6</v>
      </c>
      <c r="C21" s="26">
        <f>SUM('El presenze Fidal '!AG20)</f>
        <v>24</v>
      </c>
      <c r="D21" s="36">
        <f>SUM('El presenze Fidal '!AF20)</f>
        <v>8</v>
      </c>
      <c r="E21" s="27">
        <f>SUM('Altri enti'!AN20)</f>
        <v>2</v>
      </c>
      <c r="F21" s="36">
        <f>SUM('Altri enti'!AM20)</f>
        <v>1</v>
      </c>
      <c r="G21" s="28">
        <f>SUM('El presenze Camp Hinterland'!AR20)</f>
        <v>14</v>
      </c>
      <c r="H21" s="36">
        <f>SUM('El presenze Camp Hinterland'!AQ20)</f>
        <v>7</v>
      </c>
      <c r="I21" s="45"/>
      <c r="J21" s="54">
        <f>SUM('El presenze Fidal '!AF20,'Altri enti'!AM20,'El presenze Camp Hinterland'!AQ20)</f>
        <v>16</v>
      </c>
      <c r="K21" s="56">
        <f>SUM('El presenze Fidal '!AG20,'Altri enti'!AN20,'El presenze Camp Hinterland'!AR20)</f>
        <v>40</v>
      </c>
    </row>
    <row r="22" spans="1:11" ht="21" thickBot="1">
      <c r="A22" s="2">
        <v>17</v>
      </c>
      <c r="B22" s="6" t="s">
        <v>7</v>
      </c>
      <c r="C22" s="26">
        <f>SUM('El presenze Fidal '!AG21)</f>
        <v>12</v>
      </c>
      <c r="D22" s="36">
        <f>SUM('El presenze Fidal '!AF21)</f>
        <v>4</v>
      </c>
      <c r="E22" s="27">
        <f>SUM('Altri enti'!AN21)</f>
        <v>0</v>
      </c>
      <c r="F22" s="36">
        <f>SUM('Altri enti'!AM21)</f>
        <v>0</v>
      </c>
      <c r="G22" s="28">
        <f>SUM('El presenze Camp Hinterland'!AR21)</f>
        <v>2</v>
      </c>
      <c r="H22" s="36">
        <f>SUM('El presenze Camp Hinterland'!AQ21)</f>
        <v>1</v>
      </c>
      <c r="I22" s="45"/>
      <c r="J22" s="54">
        <f>SUM('El presenze Fidal '!AF21,'Altri enti'!AM21,'El presenze Camp Hinterland'!AQ21)</f>
        <v>5</v>
      </c>
      <c r="K22" s="56">
        <f>SUM('El presenze Fidal '!AG21,'Altri enti'!AN21,'El presenze Camp Hinterland'!AR21)</f>
        <v>14</v>
      </c>
    </row>
    <row r="23" spans="1:11" ht="21" thickBot="1">
      <c r="A23" s="2">
        <v>18</v>
      </c>
      <c r="B23" s="6" t="s">
        <v>8</v>
      </c>
      <c r="C23" s="26">
        <f>SUM('El presenze Fidal '!AG22)</f>
        <v>15</v>
      </c>
      <c r="D23" s="36">
        <f>SUM('El presenze Fidal '!AF22)</f>
        <v>5</v>
      </c>
      <c r="E23" s="27">
        <f>SUM('Altri enti'!AN22)</f>
        <v>0</v>
      </c>
      <c r="F23" s="36">
        <f>SUM('Altri enti'!AM22)</f>
        <v>0</v>
      </c>
      <c r="G23" s="28">
        <f>SUM('El presenze Camp Hinterland'!AR22)</f>
        <v>8</v>
      </c>
      <c r="H23" s="36">
        <f>SUM('El presenze Camp Hinterland'!AQ22)</f>
        <v>4</v>
      </c>
      <c r="I23" s="45"/>
      <c r="J23" s="54">
        <f>SUM('El presenze Fidal '!AF22,'Altri enti'!AM22,'El presenze Camp Hinterland'!AQ22)</f>
        <v>9</v>
      </c>
      <c r="K23" s="56">
        <f>SUM('El presenze Fidal '!AG22,'Altri enti'!AN22,'El presenze Camp Hinterland'!AR22)</f>
        <v>23</v>
      </c>
    </row>
    <row r="24" spans="1:11" ht="21" thickBot="1">
      <c r="A24" s="2">
        <v>19</v>
      </c>
      <c r="B24" s="6" t="s">
        <v>9</v>
      </c>
      <c r="C24" s="26">
        <f>SUM('El presenze Fidal '!AG23)</f>
        <v>15</v>
      </c>
      <c r="D24" s="36">
        <f>SUM('El presenze Fidal '!AF23)</f>
        <v>5</v>
      </c>
      <c r="E24" s="27">
        <f>SUM('Altri enti'!AN23)</f>
        <v>2</v>
      </c>
      <c r="F24" s="36">
        <f>SUM('Altri enti'!AM23)</f>
        <v>1</v>
      </c>
      <c r="G24" s="28">
        <f>SUM('El presenze Camp Hinterland'!AR23)</f>
        <v>4</v>
      </c>
      <c r="H24" s="36">
        <f>SUM('El presenze Camp Hinterland'!AQ23)</f>
        <v>2</v>
      </c>
      <c r="I24" s="45"/>
      <c r="J24" s="54">
        <f>SUM('El presenze Fidal '!AF23,'Altri enti'!AM23,'El presenze Camp Hinterland'!AQ23)</f>
        <v>8</v>
      </c>
      <c r="K24" s="56">
        <f>SUM('El presenze Fidal '!AG23,'Altri enti'!AN23,'El presenze Camp Hinterland'!AR23)</f>
        <v>21</v>
      </c>
    </row>
    <row r="25" spans="1:11" ht="21" thickBot="1">
      <c r="A25" s="2">
        <v>20</v>
      </c>
      <c r="B25" s="6" t="s">
        <v>10</v>
      </c>
      <c r="C25" s="26">
        <f>SUM('El presenze Fidal '!AG24)</f>
        <v>7</v>
      </c>
      <c r="D25" s="36">
        <f>SUM('El presenze Fidal '!AF24)</f>
        <v>3</v>
      </c>
      <c r="E25" s="27">
        <f>SUM('Altri enti'!AN24)</f>
        <v>0</v>
      </c>
      <c r="F25" s="36">
        <f>SUM('Altri enti'!AM24)</f>
        <v>0</v>
      </c>
      <c r="G25" s="28">
        <f>SUM('El presenze Camp Hinterland'!AR24)</f>
        <v>2</v>
      </c>
      <c r="H25" s="36">
        <f>SUM('El presenze Camp Hinterland'!AQ24)</f>
        <v>1</v>
      </c>
      <c r="I25" s="45"/>
      <c r="J25" s="54">
        <f>SUM('El presenze Fidal '!AF24,'Altri enti'!AM24,'El presenze Camp Hinterland'!AQ24)</f>
        <v>4</v>
      </c>
      <c r="K25" s="56">
        <f>SUM('El presenze Fidal '!AG24,'Altri enti'!AN24,'El presenze Camp Hinterland'!AR24)</f>
        <v>9</v>
      </c>
    </row>
    <row r="26" spans="1:11" ht="21" thickBot="1">
      <c r="A26" s="2">
        <v>21</v>
      </c>
      <c r="B26" s="6" t="s">
        <v>11</v>
      </c>
      <c r="C26" s="26">
        <f>SUM('El presenze Fidal '!AG25)</f>
        <v>9</v>
      </c>
      <c r="D26" s="36">
        <f>SUM('El presenze Fidal '!AF25)</f>
        <v>3</v>
      </c>
      <c r="E26" s="27">
        <f>SUM('Altri enti'!AN25)</f>
        <v>2</v>
      </c>
      <c r="F26" s="36">
        <f>SUM('Altri enti'!AM25)</f>
        <v>1</v>
      </c>
      <c r="G26" s="28">
        <f>SUM('El presenze Camp Hinterland'!AR25)</f>
        <v>2</v>
      </c>
      <c r="H26" s="36">
        <f>SUM('El presenze Camp Hinterland'!AQ25)</f>
        <v>1</v>
      </c>
      <c r="I26" s="45"/>
      <c r="J26" s="54">
        <f>SUM('El presenze Fidal '!AF25,'Altri enti'!AM25,'El presenze Camp Hinterland'!AQ25)</f>
        <v>5</v>
      </c>
      <c r="K26" s="56">
        <f>SUM('El presenze Fidal '!AG25,'Altri enti'!AN25,'El presenze Camp Hinterland'!AR25)</f>
        <v>13</v>
      </c>
    </row>
    <row r="27" spans="1:11" ht="21" thickBot="1">
      <c r="A27" s="2">
        <v>22</v>
      </c>
      <c r="B27" s="6" t="s">
        <v>12</v>
      </c>
      <c r="C27" s="26">
        <f>SUM('El presenze Fidal '!AG26)</f>
        <v>3</v>
      </c>
      <c r="D27" s="36">
        <f>SUM('El presenze Fidal '!AF26)</f>
        <v>1</v>
      </c>
      <c r="E27" s="27">
        <f>SUM('Altri enti'!AN26)</f>
        <v>4</v>
      </c>
      <c r="F27" s="36">
        <f>SUM('Altri enti'!AM26)</f>
        <v>2</v>
      </c>
      <c r="G27" s="28">
        <f>SUM('El presenze Camp Hinterland'!AR26)</f>
        <v>0</v>
      </c>
      <c r="H27" s="36">
        <f>SUM('El presenze Camp Hinterland'!AQ26)</f>
        <v>0</v>
      </c>
      <c r="I27" s="45"/>
      <c r="J27" s="54">
        <f>SUM('El presenze Fidal '!AF26,'Altri enti'!AM26,'El presenze Camp Hinterland'!AQ26)</f>
        <v>3</v>
      </c>
      <c r="K27" s="56">
        <f>SUM('El presenze Fidal '!AG26,'Altri enti'!AN26,'El presenze Camp Hinterland'!AR26)</f>
        <v>7</v>
      </c>
    </row>
    <row r="28" spans="1:11" ht="21" thickBot="1">
      <c r="A28" s="2">
        <v>23</v>
      </c>
      <c r="B28" s="6" t="s">
        <v>13</v>
      </c>
      <c r="C28" s="26">
        <f>SUM('El presenze Fidal '!AG27)</f>
        <v>3</v>
      </c>
      <c r="D28" s="36">
        <f>SUM('El presenze Fidal '!AF27)</f>
        <v>1</v>
      </c>
      <c r="E28" s="27">
        <f>SUM('Altri enti'!AN27)</f>
        <v>0</v>
      </c>
      <c r="F28" s="36">
        <f>SUM('Altri enti'!AM27)</f>
        <v>0</v>
      </c>
      <c r="G28" s="28">
        <f>SUM('El presenze Camp Hinterland'!AR27)</f>
        <v>2</v>
      </c>
      <c r="H28" s="36">
        <f>SUM('El presenze Camp Hinterland'!AQ27)</f>
        <v>1</v>
      </c>
      <c r="I28" s="45"/>
      <c r="J28" s="54">
        <f>SUM('El presenze Fidal '!AF27,'Altri enti'!AM27,'El presenze Camp Hinterland'!AQ27)</f>
        <v>2</v>
      </c>
      <c r="K28" s="56">
        <f>SUM('El presenze Fidal '!AG27,'Altri enti'!AN27,'El presenze Camp Hinterland'!AR27)</f>
        <v>5</v>
      </c>
    </row>
    <row r="29" spans="1:11" ht="21" thickBot="1">
      <c r="A29" s="2">
        <v>24</v>
      </c>
      <c r="B29" s="6" t="s">
        <v>14</v>
      </c>
      <c r="C29" s="26">
        <f>SUM('El presenze Fidal '!AG28)</f>
        <v>3</v>
      </c>
      <c r="D29" s="36">
        <f>SUM('El presenze Fidal '!AF28)</f>
        <v>1</v>
      </c>
      <c r="E29" s="27">
        <f>SUM('Altri enti'!AN28)</f>
        <v>0</v>
      </c>
      <c r="F29" s="36">
        <f>SUM('Altri enti'!AM28)</f>
        <v>0</v>
      </c>
      <c r="G29" s="28">
        <f>SUM('El presenze Camp Hinterland'!AR28)</f>
        <v>8</v>
      </c>
      <c r="H29" s="36">
        <f>SUM('El presenze Camp Hinterland'!AQ28)</f>
        <v>8</v>
      </c>
      <c r="I29" s="45"/>
      <c r="J29" s="54">
        <f>SUM('El presenze Fidal '!AF28,'Altri enti'!AM28,'El presenze Camp Hinterland'!AQ28)</f>
        <v>9</v>
      </c>
      <c r="K29" s="56">
        <f>SUM('El presenze Fidal '!AG28,'Altri enti'!AN28,'El presenze Camp Hinterland'!AR28)</f>
        <v>11</v>
      </c>
    </row>
    <row r="30" spans="1:11" ht="21" thickBot="1">
      <c r="A30" s="2">
        <v>25</v>
      </c>
      <c r="B30" s="6" t="s">
        <v>15</v>
      </c>
      <c r="C30" s="26">
        <f>SUM('El presenze Fidal '!AG29)</f>
        <v>9</v>
      </c>
      <c r="D30" s="36">
        <f>SUM('El presenze Fidal '!AF29)</f>
        <v>3</v>
      </c>
      <c r="E30" s="27">
        <f>SUM('Altri enti'!AN29)</f>
        <v>2</v>
      </c>
      <c r="F30" s="36">
        <f>SUM('Altri enti'!AM29)</f>
        <v>1</v>
      </c>
      <c r="G30" s="28">
        <f>SUM('El presenze Camp Hinterland'!AR29)</f>
        <v>18</v>
      </c>
      <c r="H30" s="36">
        <f>SUM('El presenze Camp Hinterland'!AQ29)</f>
        <v>9</v>
      </c>
      <c r="I30" s="45"/>
      <c r="J30" s="54">
        <f>SUM('El presenze Fidal '!AF29,'Altri enti'!AM29,'El presenze Camp Hinterland'!AQ29)</f>
        <v>13</v>
      </c>
      <c r="K30" s="56">
        <f>SUM('El presenze Fidal '!AG29,'Altri enti'!AN29,'El presenze Camp Hinterland'!AR29)</f>
        <v>29</v>
      </c>
    </row>
    <row r="31" spans="1:11" ht="21" thickBot="1">
      <c r="A31" s="2">
        <v>26</v>
      </c>
      <c r="B31" s="6" t="s">
        <v>16</v>
      </c>
      <c r="C31" s="26">
        <f>SUM('El presenze Fidal '!AG30)</f>
        <v>3</v>
      </c>
      <c r="D31" s="36">
        <f>SUM('El presenze Fidal '!AF30)</f>
        <v>1</v>
      </c>
      <c r="E31" s="27">
        <f>SUM('Altri enti'!AN30)</f>
        <v>0</v>
      </c>
      <c r="F31" s="36">
        <f>SUM('Altri enti'!AM30)</f>
        <v>0</v>
      </c>
      <c r="G31" s="28">
        <f>SUM('El presenze Camp Hinterland'!AR30)</f>
        <v>2</v>
      </c>
      <c r="H31" s="36">
        <f>SUM('El presenze Camp Hinterland'!AQ30)</f>
        <v>1</v>
      </c>
      <c r="I31" s="45"/>
      <c r="J31" s="54">
        <f>SUM('El presenze Fidal '!AF30,'Altri enti'!AM30,'El presenze Camp Hinterland'!AQ30)</f>
        <v>2</v>
      </c>
      <c r="K31" s="56">
        <f>SUM('El presenze Fidal '!AG30,'Altri enti'!AN30,'El presenze Camp Hinterland'!AR30)</f>
        <v>5</v>
      </c>
    </row>
    <row r="32" spans="1:11" ht="21" thickBot="1">
      <c r="A32" s="2">
        <v>27</v>
      </c>
      <c r="B32" s="6" t="s">
        <v>17</v>
      </c>
      <c r="C32" s="26">
        <f>SUM('El presenze Fidal '!AG31)</f>
        <v>36</v>
      </c>
      <c r="D32" s="36">
        <f>SUM('El presenze Fidal '!AF31)</f>
        <v>12</v>
      </c>
      <c r="E32" s="27">
        <f>SUM('Altri enti'!AN31)</f>
        <v>4</v>
      </c>
      <c r="F32" s="36">
        <f>SUM('Altri enti'!AM31)</f>
        <v>2</v>
      </c>
      <c r="G32" s="28">
        <f>SUM('El presenze Camp Hinterland'!AR31)</f>
        <v>0</v>
      </c>
      <c r="H32" s="36">
        <f>SUM('El presenze Camp Hinterland'!AQ31)</f>
        <v>0</v>
      </c>
      <c r="I32" s="45"/>
      <c r="J32" s="54">
        <f>SUM('El presenze Fidal '!AF31,'Altri enti'!AM31,'El presenze Camp Hinterland'!AQ31)</f>
        <v>14</v>
      </c>
      <c r="K32" s="56">
        <f>SUM('El presenze Fidal '!AG31,'Altri enti'!AN31,'El presenze Camp Hinterland'!AR31)</f>
        <v>40</v>
      </c>
    </row>
    <row r="33" spans="1:11" ht="21" thickBot="1">
      <c r="A33" s="2">
        <v>28</v>
      </c>
      <c r="B33" s="6" t="s">
        <v>18</v>
      </c>
      <c r="C33" s="26">
        <f>SUM('El presenze Fidal '!AG32)</f>
        <v>0</v>
      </c>
      <c r="D33" s="36">
        <f>SUM('El presenze Fidal '!AF32)</f>
        <v>0</v>
      </c>
      <c r="E33" s="27">
        <f>SUM('Altri enti'!AN32)</f>
        <v>14</v>
      </c>
      <c r="F33" s="36">
        <f>SUM('Altri enti'!AM32)</f>
        <v>7</v>
      </c>
      <c r="G33" s="28">
        <f>SUM('El presenze Camp Hinterland'!AR32)</f>
        <v>8</v>
      </c>
      <c r="H33" s="36">
        <f>SUM('El presenze Camp Hinterland'!AQ32)</f>
        <v>4</v>
      </c>
      <c r="I33" s="45"/>
      <c r="J33" s="54">
        <f>SUM('El presenze Fidal '!AF32,'Altri enti'!AM32,'El presenze Camp Hinterland'!AQ32)</f>
        <v>11</v>
      </c>
      <c r="K33" s="56">
        <f>SUM('El presenze Fidal '!AG32,'Altri enti'!AN32,'El presenze Camp Hinterland'!AR32)</f>
        <v>22</v>
      </c>
    </row>
    <row r="34" spans="1:11" ht="21" thickBot="1">
      <c r="A34" s="2">
        <v>29</v>
      </c>
      <c r="B34" s="6" t="s">
        <v>73</v>
      </c>
      <c r="C34" s="26">
        <f>SUM('El presenze Fidal '!AG33)</f>
        <v>18</v>
      </c>
      <c r="D34" s="36">
        <f>SUM('El presenze Fidal '!AF33)</f>
        <v>6</v>
      </c>
      <c r="E34" s="27">
        <f>SUM('Altri enti'!AN33)</f>
        <v>2</v>
      </c>
      <c r="F34" s="36">
        <f>SUM('Altri enti'!AM33)</f>
        <v>1</v>
      </c>
      <c r="G34" s="28">
        <f>SUM('El presenze Camp Hinterland'!AR33)</f>
        <v>6</v>
      </c>
      <c r="H34" s="36">
        <f>SUM('El presenze Camp Hinterland'!AQ33)</f>
        <v>3</v>
      </c>
      <c r="I34" s="45"/>
      <c r="J34" s="54">
        <f>SUM('El presenze Fidal '!AF33,'Altri enti'!AM33,'El presenze Camp Hinterland'!AQ33)</f>
        <v>10</v>
      </c>
      <c r="K34" s="56">
        <f>SUM('El presenze Fidal '!AG33,'Altri enti'!AN33,'El presenze Camp Hinterland'!AR33)</f>
        <v>26</v>
      </c>
    </row>
    <row r="35" spans="1:11" ht="21" thickBot="1">
      <c r="A35" s="2">
        <v>30</v>
      </c>
      <c r="B35" s="6" t="s">
        <v>63</v>
      </c>
      <c r="C35" s="26">
        <f>SUM('El presenze Fidal '!AG34)</f>
        <v>0</v>
      </c>
      <c r="D35" s="36">
        <f>SUM('El presenze Fidal '!AF34)</f>
        <v>0</v>
      </c>
      <c r="E35" s="27">
        <f>SUM('Altri enti'!AN34)</f>
        <v>0</v>
      </c>
      <c r="F35" s="36">
        <f>SUM('Altri enti'!AM34)</f>
        <v>0</v>
      </c>
      <c r="G35" s="28">
        <f>SUM('El presenze Camp Hinterland'!AR34)</f>
        <v>0</v>
      </c>
      <c r="H35" s="36">
        <f>SUM('El presenze Camp Hinterland'!AQ34)</f>
        <v>0</v>
      </c>
      <c r="I35" s="45"/>
      <c r="J35" s="54">
        <f>SUM('El presenze Fidal '!AF34,'Altri enti'!AM34,'El presenze Camp Hinterland'!AQ34)</f>
        <v>0</v>
      </c>
      <c r="K35" s="56">
        <f>SUM('El presenze Fidal '!AG34,'Altri enti'!AN34,'El presenze Camp Hinterland'!AR34)</f>
        <v>0</v>
      </c>
    </row>
    <row r="36" spans="1:11" ht="21" thickBot="1">
      <c r="A36" s="2">
        <v>31</v>
      </c>
      <c r="B36" s="6" t="s">
        <v>64</v>
      </c>
      <c r="C36" s="26">
        <f>SUM('El presenze Fidal '!AG35)</f>
        <v>9</v>
      </c>
      <c r="D36" s="36">
        <f>SUM('El presenze Fidal '!AF35)</f>
        <v>3</v>
      </c>
      <c r="E36" s="27">
        <f>SUM('Altri enti'!AN35)</f>
        <v>0</v>
      </c>
      <c r="F36" s="36">
        <f>SUM('Altri enti'!AM35)</f>
        <v>0</v>
      </c>
      <c r="G36" s="28">
        <f>SUM('El presenze Camp Hinterland'!AR35)</f>
        <v>16</v>
      </c>
      <c r="H36" s="36">
        <f>SUM('El presenze Camp Hinterland'!AQ35)</f>
        <v>8</v>
      </c>
      <c r="I36" s="45"/>
      <c r="J36" s="54">
        <f>SUM('El presenze Fidal '!AF35,'Altri enti'!AM35,'El presenze Camp Hinterland'!AQ35)</f>
        <v>11</v>
      </c>
      <c r="K36" s="56">
        <f>SUM('El presenze Fidal '!AG35,'Altri enti'!AN35,'El presenze Camp Hinterland'!AR35)</f>
        <v>25</v>
      </c>
    </row>
    <row r="37" spans="1:11" ht="21" thickBot="1">
      <c r="A37" s="2">
        <v>32</v>
      </c>
      <c r="B37" s="6" t="s">
        <v>70</v>
      </c>
      <c r="C37" s="26">
        <f>SUM('El presenze Fidal '!AG36)</f>
        <v>6</v>
      </c>
      <c r="D37" s="36">
        <f>SUM('El presenze Fidal '!AF36)</f>
        <v>2</v>
      </c>
      <c r="E37" s="27">
        <f>SUM('Altri enti'!AN36)</f>
        <v>2</v>
      </c>
      <c r="F37" s="36">
        <f>SUM('Altri enti'!AM36)</f>
        <v>1</v>
      </c>
      <c r="G37" s="28">
        <f>SUM('El presenze Camp Hinterland'!AR36)</f>
        <v>4</v>
      </c>
      <c r="H37" s="36">
        <f>SUM('El presenze Camp Hinterland'!AQ36)</f>
        <v>2</v>
      </c>
      <c r="I37" s="45"/>
      <c r="J37" s="54">
        <f>SUM('El presenze Fidal '!AF36,'Altri enti'!AM36,'El presenze Camp Hinterland'!AQ36)</f>
        <v>5</v>
      </c>
      <c r="K37" s="56">
        <f>SUM('El presenze Fidal '!AG36,'Altri enti'!AN36,'El presenze Camp Hinterland'!AR36)</f>
        <v>12</v>
      </c>
    </row>
    <row r="38" spans="1:11" ht="21" thickBot="1">
      <c r="A38" s="2">
        <v>33</v>
      </c>
      <c r="B38" s="6" t="s">
        <v>19</v>
      </c>
      <c r="C38" s="26">
        <f>SUM('El presenze Fidal '!AG37)</f>
        <v>3</v>
      </c>
      <c r="D38" s="36">
        <f>SUM('El presenze Fidal '!AF37)</f>
        <v>1</v>
      </c>
      <c r="E38" s="27">
        <f>SUM('Altri enti'!AN37)</f>
        <v>10</v>
      </c>
      <c r="F38" s="36">
        <f>SUM('Altri enti'!AM37)</f>
        <v>5</v>
      </c>
      <c r="G38" s="28">
        <f>SUM('El presenze Camp Hinterland'!AR37)</f>
        <v>0</v>
      </c>
      <c r="H38" s="36">
        <f>SUM('El presenze Camp Hinterland'!AQ37)</f>
        <v>0</v>
      </c>
      <c r="I38" s="45"/>
      <c r="J38" s="54">
        <f>SUM('El presenze Fidal '!AF37,'Altri enti'!AM37,'El presenze Camp Hinterland'!AQ37)</f>
        <v>6</v>
      </c>
      <c r="K38" s="56">
        <f>SUM('El presenze Fidal '!AG37,'Altri enti'!AN37,'El presenze Camp Hinterland'!AR37)</f>
        <v>13</v>
      </c>
    </row>
    <row r="39" spans="1:11" ht="21" thickBot="1">
      <c r="A39" s="2">
        <v>34</v>
      </c>
      <c r="B39" s="6" t="s">
        <v>20</v>
      </c>
      <c r="C39" s="26">
        <f>SUM('El presenze Fidal '!AG38)</f>
        <v>21</v>
      </c>
      <c r="D39" s="36">
        <f>SUM('El presenze Fidal '!AF38)</f>
        <v>7</v>
      </c>
      <c r="E39" s="27">
        <f>SUM('Altri enti'!AN38)</f>
        <v>0</v>
      </c>
      <c r="F39" s="36">
        <f>SUM('Altri enti'!AM38)</f>
        <v>0</v>
      </c>
      <c r="G39" s="28">
        <f>SUM('El presenze Camp Hinterland'!AR38)</f>
        <v>18</v>
      </c>
      <c r="H39" s="36">
        <f>SUM('El presenze Camp Hinterland'!AQ38)</f>
        <v>9</v>
      </c>
      <c r="I39" s="45"/>
      <c r="J39" s="54">
        <f>SUM('El presenze Fidal '!AF38,'Altri enti'!AM38,'El presenze Camp Hinterland'!AQ38)</f>
        <v>16</v>
      </c>
      <c r="K39" s="56">
        <f>SUM('El presenze Fidal '!AG38,'Altri enti'!AN38,'El presenze Camp Hinterland'!AR38)</f>
        <v>39</v>
      </c>
    </row>
    <row r="40" spans="1:11" ht="21" thickBot="1">
      <c r="A40" s="2">
        <v>35</v>
      </c>
      <c r="B40" s="6" t="s">
        <v>74</v>
      </c>
      <c r="C40" s="26">
        <f>SUM('El presenze Fidal '!AG39)</f>
        <v>9</v>
      </c>
      <c r="D40" s="36">
        <f>SUM('El presenze Fidal '!AF39)</f>
        <v>3</v>
      </c>
      <c r="E40" s="27">
        <f>SUM('Altri enti'!AN39)</f>
        <v>0</v>
      </c>
      <c r="F40" s="36">
        <f>SUM('Altri enti'!AM39)</f>
        <v>0</v>
      </c>
      <c r="G40" s="28">
        <f>SUM('El presenze Camp Hinterland'!AR39)</f>
        <v>4</v>
      </c>
      <c r="H40" s="36">
        <f>SUM('El presenze Camp Hinterland'!AQ39)</f>
        <v>2</v>
      </c>
      <c r="I40" s="45"/>
      <c r="J40" s="54">
        <f>SUM('El presenze Fidal '!AF39,'Altri enti'!AM39,'El presenze Camp Hinterland'!AQ39)</f>
        <v>5</v>
      </c>
      <c r="K40" s="56">
        <f>SUM('El presenze Fidal '!AG39,'Altri enti'!AN39,'El presenze Camp Hinterland'!AR39)</f>
        <v>13</v>
      </c>
    </row>
    <row r="41" spans="1:11" ht="21" thickBot="1">
      <c r="A41" s="2">
        <v>36</v>
      </c>
      <c r="B41" s="6" t="s">
        <v>72</v>
      </c>
      <c r="C41" s="26">
        <f>SUM('El presenze Fidal '!AG40)</f>
        <v>0</v>
      </c>
      <c r="D41" s="36">
        <f>SUM('El presenze Fidal '!AF40)</f>
        <v>0</v>
      </c>
      <c r="E41" s="27">
        <f>SUM('Altri enti'!AN40)</f>
        <v>0</v>
      </c>
      <c r="F41" s="36">
        <f>SUM('Altri enti'!AM40)</f>
        <v>0</v>
      </c>
      <c r="G41" s="28">
        <f>SUM('El presenze Camp Hinterland'!AR40)</f>
        <v>0</v>
      </c>
      <c r="H41" s="36">
        <f>SUM('El presenze Camp Hinterland'!AQ40)</f>
        <v>0</v>
      </c>
      <c r="I41" s="45"/>
      <c r="J41" s="54">
        <f>SUM('El presenze Fidal '!AF40,'Altri enti'!AM40,'El presenze Camp Hinterland'!AQ40)</f>
        <v>0</v>
      </c>
      <c r="K41" s="56">
        <f>SUM('El presenze Fidal '!AG40,'Altri enti'!AN40,'El presenze Camp Hinterland'!AR40)</f>
        <v>0</v>
      </c>
    </row>
    <row r="42" spans="1:11" ht="21" thickBot="1">
      <c r="A42" s="2">
        <v>37</v>
      </c>
      <c r="B42" s="6" t="s">
        <v>21</v>
      </c>
      <c r="C42" s="26">
        <f>SUM('El presenze Fidal '!AG41)</f>
        <v>0</v>
      </c>
      <c r="D42" s="36">
        <f>SUM('El presenze Fidal '!AF41)</f>
        <v>0</v>
      </c>
      <c r="E42" s="27">
        <f>SUM('Altri enti'!AN41)</f>
        <v>0</v>
      </c>
      <c r="F42" s="36">
        <f>SUM('Altri enti'!AM41)</f>
        <v>0</v>
      </c>
      <c r="G42" s="28">
        <f>SUM('El presenze Camp Hinterland'!AR41)</f>
        <v>0</v>
      </c>
      <c r="H42" s="36">
        <f>SUM('El presenze Camp Hinterland'!AQ41)</f>
        <v>0</v>
      </c>
      <c r="I42" s="45"/>
      <c r="J42" s="54">
        <f>SUM('El presenze Fidal '!AF41,'Altri enti'!AM41,'El presenze Camp Hinterland'!AQ41)</f>
        <v>0</v>
      </c>
      <c r="K42" s="56">
        <f>SUM('El presenze Fidal '!AG41,'Altri enti'!AN41,'El presenze Camp Hinterland'!AR41)</f>
        <v>0</v>
      </c>
    </row>
    <row r="43" spans="1:11" ht="21" thickBot="1">
      <c r="A43" s="2">
        <v>38</v>
      </c>
      <c r="B43" s="6" t="s">
        <v>22</v>
      </c>
      <c r="C43" s="26">
        <f>SUM('El presenze Fidal '!AG42)</f>
        <v>0</v>
      </c>
      <c r="D43" s="36">
        <f>SUM('El presenze Fidal '!AF42)</f>
        <v>0</v>
      </c>
      <c r="E43" s="27">
        <f>SUM('Altri enti'!AN42)</f>
        <v>0</v>
      </c>
      <c r="F43" s="36">
        <f>SUM('Altri enti'!AM42)</f>
        <v>0</v>
      </c>
      <c r="G43" s="28">
        <f>SUM('El presenze Camp Hinterland'!AR42)</f>
        <v>0</v>
      </c>
      <c r="H43" s="36">
        <f>SUM('El presenze Camp Hinterland'!AQ42)</f>
        <v>0</v>
      </c>
      <c r="I43" s="45"/>
      <c r="J43" s="54">
        <f>SUM('El presenze Fidal '!AF42,'Altri enti'!AM42,'El presenze Camp Hinterland'!AQ42)</f>
        <v>0</v>
      </c>
      <c r="K43" s="56">
        <f>SUM('El presenze Fidal '!AG42,'Altri enti'!AN42,'El presenze Camp Hinterland'!AR42)</f>
        <v>0</v>
      </c>
    </row>
    <row r="44" spans="1:11" ht="21" thickBot="1">
      <c r="A44" s="2">
        <v>39</v>
      </c>
      <c r="B44" s="6" t="s">
        <v>23</v>
      </c>
      <c r="C44" s="26">
        <f>SUM('El presenze Fidal '!AG43)</f>
        <v>0</v>
      </c>
      <c r="D44" s="36">
        <f>SUM('El presenze Fidal '!AF43)</f>
        <v>0</v>
      </c>
      <c r="E44" s="27">
        <f>SUM('Altri enti'!AN43)</f>
        <v>0</v>
      </c>
      <c r="F44" s="36">
        <f>SUM('Altri enti'!AM43)</f>
        <v>0</v>
      </c>
      <c r="G44" s="28">
        <f>SUM('El presenze Camp Hinterland'!AR43)</f>
        <v>0</v>
      </c>
      <c r="H44" s="36">
        <f>SUM('El presenze Camp Hinterland'!AQ43)</f>
        <v>0</v>
      </c>
      <c r="I44" s="45"/>
      <c r="J44" s="54">
        <f>SUM('El presenze Fidal '!AF43,'Altri enti'!AM43,'El presenze Camp Hinterland'!AQ43)</f>
        <v>0</v>
      </c>
      <c r="K44" s="56">
        <f>SUM('El presenze Fidal '!AG43,'Altri enti'!AN43,'El presenze Camp Hinterland'!AR43)</f>
        <v>0</v>
      </c>
    </row>
    <row r="45" spans="1:11" ht="21" thickBot="1">
      <c r="A45" s="2">
        <v>40</v>
      </c>
      <c r="B45" s="6" t="s">
        <v>65</v>
      </c>
      <c r="C45" s="26">
        <f>SUM('El presenze Fidal '!AG44)</f>
        <v>15</v>
      </c>
      <c r="D45" s="36">
        <f>SUM('El presenze Fidal '!AF44)</f>
        <v>5</v>
      </c>
      <c r="E45" s="27">
        <f>SUM('Altri enti'!AN44)</f>
        <v>0</v>
      </c>
      <c r="F45" s="36">
        <f>SUM('Altri enti'!AM44)</f>
        <v>0</v>
      </c>
      <c r="G45" s="28">
        <f>SUM('El presenze Camp Hinterland'!AR44)</f>
        <v>6</v>
      </c>
      <c r="H45" s="36">
        <f>SUM('El presenze Camp Hinterland'!AQ44)</f>
        <v>3</v>
      </c>
      <c r="I45" s="45"/>
      <c r="J45" s="54">
        <f>SUM('El presenze Fidal '!AF44,'Altri enti'!AM44,'El presenze Camp Hinterland'!AQ44)</f>
        <v>8</v>
      </c>
      <c r="K45" s="56">
        <f>SUM('El presenze Fidal '!AG44,'Altri enti'!AN44,'El presenze Camp Hinterland'!AR44)</f>
        <v>21</v>
      </c>
    </row>
    <row r="46" spans="1:11" ht="21" thickBot="1">
      <c r="A46" s="2">
        <v>41</v>
      </c>
      <c r="B46" s="6" t="s">
        <v>66</v>
      </c>
      <c r="C46" s="26">
        <f>SUM('El presenze Fidal '!AG45)</f>
        <v>12</v>
      </c>
      <c r="D46" s="36">
        <f>SUM('El presenze Fidal '!AF45)</f>
        <v>4</v>
      </c>
      <c r="E46" s="27">
        <f>SUM('Altri enti'!AN45)</f>
        <v>0</v>
      </c>
      <c r="F46" s="36">
        <f>SUM('Altri enti'!AM45)</f>
        <v>0</v>
      </c>
      <c r="G46" s="28">
        <f>SUM('El presenze Camp Hinterland'!AR45)</f>
        <v>20</v>
      </c>
      <c r="H46" s="36">
        <f>SUM('El presenze Camp Hinterland'!AQ45)</f>
        <v>10</v>
      </c>
      <c r="I46" s="45"/>
      <c r="J46" s="54">
        <f>SUM('El presenze Fidal '!AF45,'Altri enti'!AM45,'El presenze Camp Hinterland'!AQ45)</f>
        <v>14</v>
      </c>
      <c r="K46" s="56">
        <f>SUM('El presenze Fidal '!AG45,'Altri enti'!AN45,'El presenze Camp Hinterland'!AR45)</f>
        <v>32</v>
      </c>
    </row>
    <row r="47" spans="1:11" ht="21" thickBot="1">
      <c r="A47" s="2">
        <v>42</v>
      </c>
      <c r="B47" s="6" t="s">
        <v>24</v>
      </c>
      <c r="C47" s="26">
        <f>SUM('El presenze Fidal '!AG46)</f>
        <v>15</v>
      </c>
      <c r="D47" s="36">
        <f>SUM('El presenze Fidal '!AF46)</f>
        <v>5</v>
      </c>
      <c r="E47" s="27">
        <f>SUM('Altri enti'!AN46)</f>
        <v>0</v>
      </c>
      <c r="F47" s="36">
        <f>SUM('Altri enti'!AM46)</f>
        <v>0</v>
      </c>
      <c r="G47" s="28">
        <f>SUM('El presenze Camp Hinterland'!AR46)</f>
        <v>14</v>
      </c>
      <c r="H47" s="36">
        <f>SUM('El presenze Camp Hinterland'!AQ46)</f>
        <v>7</v>
      </c>
      <c r="I47" s="45"/>
      <c r="J47" s="54">
        <f>SUM('El presenze Fidal '!AF46,'Altri enti'!AM46,'El presenze Camp Hinterland'!AQ46)</f>
        <v>12</v>
      </c>
      <c r="K47" s="56">
        <f>SUM('El presenze Fidal '!AG46,'Altri enti'!AN46,'El presenze Camp Hinterland'!AR46)</f>
        <v>29</v>
      </c>
    </row>
    <row r="48" spans="1:11" ht="21" thickBot="1">
      <c r="A48" s="2">
        <v>43</v>
      </c>
      <c r="B48" s="6" t="s">
        <v>25</v>
      </c>
      <c r="C48" s="26">
        <f>SUM('El presenze Fidal '!AG47)</f>
        <v>12</v>
      </c>
      <c r="D48" s="36">
        <f>SUM('El presenze Fidal '!AF47)</f>
        <v>4</v>
      </c>
      <c r="E48" s="27">
        <f>SUM('Altri enti'!AN47)</f>
        <v>4</v>
      </c>
      <c r="F48" s="36">
        <f>SUM('Altri enti'!AM47)</f>
        <v>2</v>
      </c>
      <c r="G48" s="28">
        <f>SUM('El presenze Camp Hinterland'!AR47)</f>
        <v>2</v>
      </c>
      <c r="H48" s="36">
        <f>SUM('El presenze Camp Hinterland'!AQ47)</f>
        <v>1</v>
      </c>
      <c r="I48" s="45"/>
      <c r="J48" s="54">
        <f>SUM('El presenze Fidal '!AF47,'Altri enti'!AM47,'El presenze Camp Hinterland'!AQ47)</f>
        <v>7</v>
      </c>
      <c r="K48" s="56">
        <f>SUM('El presenze Fidal '!AG47,'Altri enti'!AN47,'El presenze Camp Hinterland'!AR47)</f>
        <v>18</v>
      </c>
    </row>
    <row r="49" spans="1:11" ht="21" thickBot="1">
      <c r="A49" s="2">
        <v>44</v>
      </c>
      <c r="B49" s="6" t="s">
        <v>26</v>
      </c>
      <c r="C49" s="26">
        <f>SUM('El presenze Fidal '!AG48)</f>
        <v>15</v>
      </c>
      <c r="D49" s="36">
        <f>SUM('El presenze Fidal '!AF48)</f>
        <v>5</v>
      </c>
      <c r="E49" s="27">
        <f>SUM('Altri enti'!AN48)</f>
        <v>8</v>
      </c>
      <c r="F49" s="36">
        <f>SUM('Altri enti'!AM48)</f>
        <v>4</v>
      </c>
      <c r="G49" s="28">
        <f>SUM('El presenze Camp Hinterland'!AR48)</f>
        <v>6</v>
      </c>
      <c r="H49" s="36">
        <f>SUM('El presenze Camp Hinterland'!AQ48)</f>
        <v>3</v>
      </c>
      <c r="I49" s="45"/>
      <c r="J49" s="54">
        <f>SUM('El presenze Fidal '!AF48,'Altri enti'!AM48,'El presenze Camp Hinterland'!AQ48)</f>
        <v>12</v>
      </c>
      <c r="K49" s="56">
        <f>SUM('El presenze Fidal '!AG48,'Altri enti'!AN48,'El presenze Camp Hinterland'!AR48)</f>
        <v>29</v>
      </c>
    </row>
    <row r="50" spans="1:11" ht="21" thickBot="1">
      <c r="A50" s="2">
        <v>45</v>
      </c>
      <c r="B50" s="6" t="s">
        <v>27</v>
      </c>
      <c r="C50" s="26">
        <f>SUM('El presenze Fidal '!AG49)</f>
        <v>21</v>
      </c>
      <c r="D50" s="36">
        <f>SUM('El presenze Fidal '!AF49)</f>
        <v>7</v>
      </c>
      <c r="E50" s="27">
        <f>SUM('Altri enti'!AN49)</f>
        <v>0</v>
      </c>
      <c r="F50" s="36">
        <f>SUM('Altri enti'!AM49)</f>
        <v>0</v>
      </c>
      <c r="G50" s="28">
        <f>SUM('El presenze Camp Hinterland'!AR49)</f>
        <v>10</v>
      </c>
      <c r="H50" s="36">
        <f>SUM('El presenze Camp Hinterland'!AQ49)</f>
        <v>5</v>
      </c>
      <c r="I50" s="45"/>
      <c r="J50" s="54">
        <f>SUM('El presenze Fidal '!AF49,'Altri enti'!AM49,'El presenze Camp Hinterland'!AQ49)</f>
        <v>12</v>
      </c>
      <c r="K50" s="56">
        <f>SUM('El presenze Fidal '!AG49,'Altri enti'!AN49,'El presenze Camp Hinterland'!AR49)</f>
        <v>31</v>
      </c>
    </row>
    <row r="51" spans="1:11" ht="21" thickBot="1">
      <c r="A51" s="2">
        <v>46</v>
      </c>
      <c r="B51" s="6" t="s">
        <v>71</v>
      </c>
      <c r="C51" s="26">
        <f>SUM('El presenze Fidal '!AG50)</f>
        <v>21</v>
      </c>
      <c r="D51" s="36">
        <f>SUM('El presenze Fidal '!AF50)</f>
        <v>7</v>
      </c>
      <c r="E51" s="27">
        <f>SUM('Altri enti'!AN50)</f>
        <v>0</v>
      </c>
      <c r="F51" s="36">
        <f>SUM('Altri enti'!AM50)</f>
        <v>0</v>
      </c>
      <c r="G51" s="28">
        <f>SUM('El presenze Camp Hinterland'!AR50)</f>
        <v>12</v>
      </c>
      <c r="H51" s="36">
        <f>SUM('El presenze Camp Hinterland'!AQ50)</f>
        <v>6</v>
      </c>
      <c r="I51" s="45"/>
      <c r="J51" s="54">
        <f>SUM('El presenze Fidal '!AF50,'Altri enti'!AM50,'El presenze Camp Hinterland'!AQ50)</f>
        <v>13</v>
      </c>
      <c r="K51" s="56">
        <f>SUM('El presenze Fidal '!AG50,'Altri enti'!AN50,'El presenze Camp Hinterland'!AR50)</f>
        <v>33</v>
      </c>
    </row>
    <row r="52" spans="1:11" ht="21" thickBot="1">
      <c r="A52" s="2">
        <v>47</v>
      </c>
      <c r="B52" s="6" t="s">
        <v>67</v>
      </c>
      <c r="C52" s="26">
        <f>SUM('El presenze Fidal '!AG51)</f>
        <v>6</v>
      </c>
      <c r="D52" s="36">
        <f>SUM('El presenze Fidal '!AF51)</f>
        <v>2</v>
      </c>
      <c r="E52" s="27">
        <f>SUM('Altri enti'!AN51)</f>
        <v>0</v>
      </c>
      <c r="F52" s="36">
        <f>SUM('Altri enti'!AM51)</f>
        <v>0</v>
      </c>
      <c r="G52" s="28">
        <f>SUM('El presenze Camp Hinterland'!AR51)</f>
        <v>18</v>
      </c>
      <c r="H52" s="36">
        <f>SUM('El presenze Camp Hinterland'!AQ51)</f>
        <v>9</v>
      </c>
      <c r="I52" s="45"/>
      <c r="J52" s="54">
        <f>SUM('El presenze Fidal '!AF51,'Altri enti'!AM51,'El presenze Camp Hinterland'!AQ51)</f>
        <v>11</v>
      </c>
      <c r="K52" s="56">
        <f>SUM('El presenze Fidal '!AG51,'Altri enti'!AN51,'El presenze Camp Hinterland'!AR51)</f>
        <v>24</v>
      </c>
    </row>
    <row r="53" spans="1:11" ht="21" thickBot="1">
      <c r="A53" s="2">
        <v>48</v>
      </c>
      <c r="B53" s="6" t="s">
        <v>28</v>
      </c>
      <c r="C53" s="26">
        <f>SUM('El presenze Fidal '!AG52)</f>
        <v>27</v>
      </c>
      <c r="D53" s="36">
        <f>SUM('El presenze Fidal '!AF52)</f>
        <v>9</v>
      </c>
      <c r="E53" s="27">
        <f>SUM('Altri enti'!AN52)</f>
        <v>2</v>
      </c>
      <c r="F53" s="36">
        <f>SUM('Altri enti'!AM52)</f>
        <v>1</v>
      </c>
      <c r="G53" s="28">
        <f>SUM('El presenze Camp Hinterland'!AR52)</f>
        <v>10</v>
      </c>
      <c r="H53" s="36">
        <f>SUM('El presenze Camp Hinterland'!AQ52)</f>
        <v>5</v>
      </c>
      <c r="I53" s="45"/>
      <c r="J53" s="54">
        <f>SUM('El presenze Fidal '!AF52,'Altri enti'!AM52,'El presenze Camp Hinterland'!AQ52)</f>
        <v>15</v>
      </c>
      <c r="K53" s="56">
        <f>SUM('El presenze Fidal '!AG52,'Altri enti'!AN52,'El presenze Camp Hinterland'!AR52)</f>
        <v>39</v>
      </c>
    </row>
    <row r="54" spans="1:11" ht="21" thickBot="1">
      <c r="A54" s="2">
        <v>49</v>
      </c>
      <c r="B54" s="6" t="s">
        <v>29</v>
      </c>
      <c r="C54" s="26">
        <f>SUM('El presenze Fidal '!AG53)</f>
        <v>6</v>
      </c>
      <c r="D54" s="36">
        <f>SUM('El presenze Fidal '!AF53)</f>
        <v>2</v>
      </c>
      <c r="E54" s="27">
        <f>SUM('Altri enti'!AN53)</f>
        <v>8</v>
      </c>
      <c r="F54" s="36">
        <f>SUM('Altri enti'!AM53)</f>
        <v>4</v>
      </c>
      <c r="G54" s="28">
        <f>SUM('El presenze Camp Hinterland'!AR53)</f>
        <v>6</v>
      </c>
      <c r="H54" s="36">
        <f>SUM('El presenze Camp Hinterland'!AQ53)</f>
        <v>3</v>
      </c>
      <c r="I54" s="45"/>
      <c r="J54" s="54">
        <f>SUM('El presenze Fidal '!AF53,'Altri enti'!AM53,'El presenze Camp Hinterland'!AQ53)</f>
        <v>9</v>
      </c>
      <c r="K54" s="56">
        <f>SUM('El presenze Fidal '!AG53,'Altri enti'!AN53,'El presenze Camp Hinterland'!AR53)</f>
        <v>20</v>
      </c>
    </row>
    <row r="55" spans="1:11" ht="21" thickBot="1">
      <c r="A55" s="2">
        <v>50</v>
      </c>
      <c r="B55" s="6" t="s">
        <v>30</v>
      </c>
      <c r="C55" s="26">
        <f>SUM('El presenze Fidal '!AG54)</f>
        <v>15</v>
      </c>
      <c r="D55" s="36">
        <f>SUM('El presenze Fidal '!AF54)</f>
        <v>5</v>
      </c>
      <c r="E55" s="27">
        <f>SUM('Altri enti'!AN54)</f>
        <v>0</v>
      </c>
      <c r="F55" s="36">
        <f>SUM('Altri enti'!AM54)</f>
        <v>0</v>
      </c>
      <c r="G55" s="28">
        <f>SUM('El presenze Camp Hinterland'!AR54)</f>
        <v>20</v>
      </c>
      <c r="H55" s="36">
        <f>SUM('El presenze Camp Hinterland'!AQ54)</f>
        <v>10</v>
      </c>
      <c r="I55" s="45"/>
      <c r="J55" s="54">
        <f>SUM('El presenze Fidal '!AF54,'Altri enti'!AM54,'El presenze Camp Hinterland'!AQ54)</f>
        <v>15</v>
      </c>
      <c r="K55" s="56">
        <f>SUM('El presenze Fidal '!AG54,'Altri enti'!AN54,'El presenze Camp Hinterland'!AR54)</f>
        <v>35</v>
      </c>
    </row>
    <row r="56" spans="1:11" ht="21" thickBot="1">
      <c r="A56" s="2">
        <v>51</v>
      </c>
      <c r="B56" s="6" t="s">
        <v>81</v>
      </c>
      <c r="C56" s="26">
        <f>SUM('El presenze Fidal '!AG55)</f>
        <v>0</v>
      </c>
      <c r="D56" s="36">
        <f>SUM('El presenze Fidal '!AF55)</f>
        <v>0</v>
      </c>
      <c r="E56" s="27">
        <f>SUM('Altri enti'!AN55)</f>
        <v>0</v>
      </c>
      <c r="F56" s="36">
        <f>SUM('Altri enti'!AM55)</f>
        <v>0</v>
      </c>
      <c r="G56" s="28">
        <f>SUM('El presenze Camp Hinterland'!AR55)</f>
        <v>0</v>
      </c>
      <c r="H56" s="36">
        <f>SUM('El presenze Camp Hinterland'!AQ55)</f>
        <v>0</v>
      </c>
      <c r="I56" s="45"/>
      <c r="J56" s="54">
        <f>SUM('El presenze Fidal '!AF55,'Altri enti'!AM55,'El presenze Camp Hinterland'!AQ55)</f>
        <v>0</v>
      </c>
      <c r="K56" s="56">
        <f>SUM('El presenze Fidal '!AG55,'Altri enti'!AN55,'El presenze Camp Hinterland'!AR55)</f>
        <v>0</v>
      </c>
    </row>
    <row r="57" spans="1:11" ht="21" thickBot="1">
      <c r="A57" s="2">
        <v>52</v>
      </c>
      <c r="B57" s="6" t="s">
        <v>68</v>
      </c>
      <c r="C57" s="26">
        <f>SUM('El presenze Fidal '!AG56)</f>
        <v>15</v>
      </c>
      <c r="D57" s="36">
        <f>SUM('El presenze Fidal '!AF56)</f>
        <v>5</v>
      </c>
      <c r="E57" s="27">
        <f>SUM('Altri enti'!AN56)</f>
        <v>0</v>
      </c>
      <c r="F57" s="36">
        <f>SUM('Altri enti'!AM56)</f>
        <v>0</v>
      </c>
      <c r="G57" s="28">
        <f>SUM('El presenze Camp Hinterland'!AR56)</f>
        <v>8</v>
      </c>
      <c r="H57" s="36">
        <f>SUM('El presenze Camp Hinterland'!AQ56)</f>
        <v>4</v>
      </c>
      <c r="I57" s="45"/>
      <c r="J57" s="54">
        <f>SUM('El presenze Fidal '!AF56,'Altri enti'!AM56,'El presenze Camp Hinterland'!AQ56)</f>
        <v>9</v>
      </c>
      <c r="K57" s="56">
        <f>SUM('El presenze Fidal '!AG56,'Altri enti'!AN56,'El presenze Camp Hinterland'!AR56)</f>
        <v>23</v>
      </c>
    </row>
    <row r="58" spans="1:11" ht="21" thickBot="1">
      <c r="A58" s="2">
        <v>53</v>
      </c>
      <c r="B58" s="6" t="s">
        <v>31</v>
      </c>
      <c r="C58" s="26">
        <f>SUM('El presenze Fidal '!AG57)</f>
        <v>18</v>
      </c>
      <c r="D58" s="36">
        <f>SUM('El presenze Fidal '!AF57)</f>
        <v>6</v>
      </c>
      <c r="E58" s="27">
        <f>SUM('Altri enti'!AN57)</f>
        <v>2</v>
      </c>
      <c r="F58" s="36">
        <f>SUM('Altri enti'!AM57)</f>
        <v>1</v>
      </c>
      <c r="G58" s="28">
        <f>SUM('El presenze Camp Hinterland'!AR57)</f>
        <v>10</v>
      </c>
      <c r="H58" s="36">
        <f>SUM('El presenze Camp Hinterland'!AQ57)</f>
        <v>5</v>
      </c>
      <c r="I58" s="45"/>
      <c r="J58" s="54">
        <f>SUM('El presenze Fidal '!AF57,'Altri enti'!AM57,'El presenze Camp Hinterland'!AQ57)</f>
        <v>12</v>
      </c>
      <c r="K58" s="56">
        <f>SUM('El presenze Fidal '!AG57,'Altri enti'!AN57,'El presenze Camp Hinterland'!AR57)</f>
        <v>30</v>
      </c>
    </row>
    <row r="59" spans="1:11" ht="21" thickBot="1">
      <c r="A59" s="2">
        <v>54</v>
      </c>
      <c r="B59" s="6" t="s">
        <v>32</v>
      </c>
      <c r="C59" s="26">
        <f>SUM('El presenze Fidal '!AG58)</f>
        <v>15</v>
      </c>
      <c r="D59" s="36">
        <f>SUM('El presenze Fidal '!AF58)</f>
        <v>5</v>
      </c>
      <c r="E59" s="27">
        <f>SUM('Altri enti'!AN58)</f>
        <v>2</v>
      </c>
      <c r="F59" s="36">
        <f>SUM('Altri enti'!AM58)</f>
        <v>1</v>
      </c>
      <c r="G59" s="28">
        <f>SUM('El presenze Camp Hinterland'!AR58)</f>
        <v>12</v>
      </c>
      <c r="H59" s="36">
        <f>SUM('El presenze Camp Hinterland'!AQ58)</f>
        <v>6</v>
      </c>
      <c r="I59" s="45"/>
      <c r="J59" s="54">
        <f>SUM('El presenze Fidal '!AF58,'Altri enti'!AM58,'El presenze Camp Hinterland'!AQ58)</f>
        <v>12</v>
      </c>
      <c r="K59" s="56">
        <f>SUM('El presenze Fidal '!AG58,'Altri enti'!AN58,'El presenze Camp Hinterland'!AR58)</f>
        <v>29</v>
      </c>
    </row>
    <row r="60" spans="1:11" ht="21" thickBot="1">
      <c r="A60" s="2">
        <v>55</v>
      </c>
      <c r="B60" s="6" t="s">
        <v>33</v>
      </c>
      <c r="C60" s="26">
        <f>SUM('El presenze Fidal '!AG59)</f>
        <v>3</v>
      </c>
      <c r="D60" s="36">
        <f>SUM('El presenze Fidal '!AF59)</f>
        <v>1</v>
      </c>
      <c r="E60" s="27">
        <f>SUM('Altri enti'!AN59)</f>
        <v>0</v>
      </c>
      <c r="F60" s="36">
        <f>SUM('Altri enti'!AM59)</f>
        <v>0</v>
      </c>
      <c r="G60" s="28">
        <f>SUM('El presenze Camp Hinterland'!AR59)</f>
        <v>7</v>
      </c>
      <c r="H60" s="36">
        <f>SUM('El presenze Camp Hinterland'!AQ59)</f>
        <v>7</v>
      </c>
      <c r="I60" s="45"/>
      <c r="J60" s="54">
        <f>SUM('El presenze Fidal '!AF59,'Altri enti'!AM59,'El presenze Camp Hinterland'!AQ59)</f>
        <v>8</v>
      </c>
      <c r="K60" s="56">
        <f>SUM('El presenze Fidal '!AG59,'Altri enti'!AN59,'El presenze Camp Hinterland'!AR59)</f>
        <v>10</v>
      </c>
    </row>
    <row r="61" spans="1:11" ht="21" thickBot="1">
      <c r="A61" s="2">
        <v>56</v>
      </c>
      <c r="B61" s="7" t="s">
        <v>34</v>
      </c>
      <c r="C61" s="50">
        <f>SUM('El presenze Fidal '!AG60)</f>
        <v>0</v>
      </c>
      <c r="D61" s="51">
        <f>SUM('El presenze Fidal '!AF60)</f>
        <v>0</v>
      </c>
      <c r="E61" s="52">
        <f>SUM('Altri enti'!AN60)</f>
        <v>0</v>
      </c>
      <c r="F61" s="51">
        <f>SUM('Altri enti'!AM60)</f>
        <v>0</v>
      </c>
      <c r="G61" s="76">
        <f>SUM('El presenze Camp Hinterland'!AR60)</f>
        <v>4</v>
      </c>
      <c r="H61" s="51">
        <f>SUM('El presenze Camp Hinterland'!AQ60)</f>
        <v>2</v>
      </c>
      <c r="I61" s="77"/>
      <c r="J61" s="78">
        <f>SUM('El presenze Fidal '!AF60,'Altri enti'!AM60,'El presenze Camp Hinterland'!AQ60)</f>
        <v>2</v>
      </c>
      <c r="K61" s="79">
        <f>SUM('El presenze Fidal '!AG60,'Altri enti'!AN60,'El presenze Camp Hinterland'!AR60)</f>
        <v>4</v>
      </c>
    </row>
  </sheetData>
  <sheetProtection/>
  <autoFilter ref="B1:B61"/>
  <mergeCells count="5">
    <mergeCell ref="A1:B1"/>
    <mergeCell ref="C1:K1"/>
    <mergeCell ref="K2:K4"/>
    <mergeCell ref="B2:I3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53" sqref="E53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2.57421875" style="0" customWidth="1"/>
    <col min="4" max="5" width="12.7109375" style="19" customWidth="1"/>
    <col min="6" max="6" width="12.7109375" style="0" customWidth="1"/>
  </cols>
  <sheetData>
    <row r="1" spans="1:6" ht="60" customHeight="1" thickBot="1">
      <c r="A1" s="137" t="s">
        <v>37</v>
      </c>
      <c r="B1" s="138"/>
      <c r="C1" s="159" t="s">
        <v>136</v>
      </c>
      <c r="D1" s="170"/>
      <c r="E1" s="170"/>
      <c r="F1" s="171"/>
    </row>
    <row r="2" spans="1:6" ht="49.5" customHeight="1" thickBot="1">
      <c r="A2" s="2"/>
      <c r="B2" s="164" t="s">
        <v>78</v>
      </c>
      <c r="C2" s="165"/>
      <c r="D2" s="168" t="s">
        <v>50</v>
      </c>
      <c r="E2" s="157" t="s">
        <v>52</v>
      </c>
      <c r="F2" s="162" t="s">
        <v>44</v>
      </c>
    </row>
    <row r="3" spans="1:6" ht="20.25" customHeight="1" thickBot="1">
      <c r="A3" s="2"/>
      <c r="B3" s="166"/>
      <c r="C3" s="167"/>
      <c r="D3" s="169"/>
      <c r="E3" s="172"/>
      <c r="F3" s="163"/>
    </row>
    <row r="4" spans="1:8" ht="35.25" customHeight="1" thickBot="1">
      <c r="A4" s="38"/>
      <c r="B4" s="39" t="s">
        <v>0</v>
      </c>
      <c r="C4" s="41" t="s">
        <v>43</v>
      </c>
      <c r="D4" s="169"/>
      <c r="E4" s="172"/>
      <c r="F4" s="163"/>
      <c r="H4" s="47"/>
    </row>
    <row r="5" spans="1:6" ht="25.5" customHeight="1" thickBot="1">
      <c r="A5" s="2"/>
      <c r="B5" s="49" t="s">
        <v>41</v>
      </c>
      <c r="C5" s="43"/>
      <c r="D5" s="53">
        <f>SUM('El presenze Fidal '!AF4,'Altri enti'!AM4,'El presenze Camp Hinterland'!AQ4)</f>
        <v>459</v>
      </c>
      <c r="E5" s="64">
        <v>16</v>
      </c>
      <c r="F5" s="48"/>
    </row>
    <row r="6" spans="1:10" ht="21" thickBot="1">
      <c r="A6" s="42">
        <v>1</v>
      </c>
      <c r="B6" s="6" t="s">
        <v>6</v>
      </c>
      <c r="C6" s="44"/>
      <c r="D6" s="54">
        <f>SUM('El presenze Fidal '!AF20,'Altri enti'!AM20,'El presenze Camp Hinterland'!AQ20)</f>
        <v>16</v>
      </c>
      <c r="E6" s="65">
        <f>(D6/E5)</f>
        <v>1</v>
      </c>
      <c r="F6" s="56">
        <f>SUM('El presenze Fidal '!AG20,'Altri enti'!AN20,'El presenze Camp Hinterland'!AR20)</f>
        <v>40</v>
      </c>
      <c r="H6" s="91"/>
      <c r="I6" s="91"/>
      <c r="J6" s="91"/>
    </row>
    <row r="7" spans="1:10" ht="21" thickBot="1">
      <c r="A7" s="2">
        <v>2</v>
      </c>
      <c r="B7" s="6" t="s">
        <v>17</v>
      </c>
      <c r="C7" s="45"/>
      <c r="D7" s="54">
        <f>SUM('El presenze Fidal '!AF31,'Altri enti'!AM31,'El presenze Camp Hinterland'!AQ31)</f>
        <v>14</v>
      </c>
      <c r="E7" s="65">
        <f>(D7/E5)</f>
        <v>0.875</v>
      </c>
      <c r="F7" s="56">
        <f>SUM('El presenze Fidal '!AG31,'Altri enti'!AN31,'El presenze Camp Hinterland'!AR31)</f>
        <v>40</v>
      </c>
      <c r="H7" s="91"/>
      <c r="I7" s="91"/>
      <c r="J7" s="91"/>
    </row>
    <row r="8" spans="1:10" ht="21" thickBot="1">
      <c r="A8" s="2">
        <v>3</v>
      </c>
      <c r="B8" s="6" t="s">
        <v>20</v>
      </c>
      <c r="C8" s="45"/>
      <c r="D8" s="54">
        <f>SUM('El presenze Fidal '!AF38,'Altri enti'!AM38,'El presenze Camp Hinterland'!AQ38)</f>
        <v>16</v>
      </c>
      <c r="E8" s="65">
        <f>(D8/E5)</f>
        <v>1</v>
      </c>
      <c r="F8" s="56">
        <f>SUM('El presenze Fidal '!AG38,'Altri enti'!AN38,'El presenze Camp Hinterland'!AR38)</f>
        <v>39</v>
      </c>
      <c r="H8" s="91"/>
      <c r="I8" s="91"/>
      <c r="J8" s="91"/>
    </row>
    <row r="9" spans="1:10" ht="21" thickBot="1">
      <c r="A9" s="2">
        <v>4</v>
      </c>
      <c r="B9" s="6" t="s">
        <v>28</v>
      </c>
      <c r="C9" s="45"/>
      <c r="D9" s="54">
        <f>SUM('El presenze Fidal '!AF52,'Altri enti'!AM52,'El presenze Camp Hinterland'!AQ52)</f>
        <v>15</v>
      </c>
      <c r="E9" s="65">
        <f>(D9/E5)</f>
        <v>0.9375</v>
      </c>
      <c r="F9" s="56">
        <f>SUM('El presenze Fidal '!AG52,'Altri enti'!AN52,'El presenze Camp Hinterland'!AR52)</f>
        <v>39</v>
      </c>
      <c r="H9" s="91"/>
      <c r="J9" s="91"/>
    </row>
    <row r="10" spans="1:10" ht="21" thickBot="1">
      <c r="A10" s="2">
        <v>5</v>
      </c>
      <c r="B10" s="6" t="s">
        <v>30</v>
      </c>
      <c r="C10" s="45"/>
      <c r="D10" s="54">
        <f>SUM('El presenze Fidal '!AF54,'Altri enti'!AM54,'El presenze Camp Hinterland'!AQ54)</f>
        <v>15</v>
      </c>
      <c r="E10" s="65">
        <f>(D10/E5)</f>
        <v>0.9375</v>
      </c>
      <c r="F10" s="56">
        <f>SUM('El presenze Fidal '!AG54,'Altri enti'!AN54,'El presenze Camp Hinterland'!AR54)</f>
        <v>35</v>
      </c>
      <c r="H10" s="91"/>
      <c r="I10" s="91"/>
      <c r="J10" s="91"/>
    </row>
    <row r="11" spans="1:10" ht="21" thickBot="1">
      <c r="A11" s="2">
        <v>6</v>
      </c>
      <c r="B11" s="6" t="s">
        <v>75</v>
      </c>
      <c r="C11" s="45"/>
      <c r="D11" s="54">
        <f>SUM('El presenze Fidal '!AF6,'Altri enti'!AM6,'El presenze Camp Hinterland'!AQ6)</f>
        <v>14</v>
      </c>
      <c r="E11" s="65">
        <f>(D11/E5)</f>
        <v>0.875</v>
      </c>
      <c r="F11" s="56">
        <f>SUM('El presenze Fidal '!AG6,'Altri enti'!AN6,'El presenze Camp Hinterland'!AR6)</f>
        <v>35</v>
      </c>
      <c r="H11" s="91"/>
      <c r="I11" s="91"/>
      <c r="J11" s="91"/>
    </row>
    <row r="12" spans="1:10" ht="21" thickBot="1">
      <c r="A12" s="2">
        <v>7</v>
      </c>
      <c r="B12" s="6" t="s">
        <v>35</v>
      </c>
      <c r="C12" s="45"/>
      <c r="D12" s="54">
        <f>SUM('El presenze Fidal '!AF18,'Altri enti'!AM18,'El presenze Camp Hinterland'!AQ18)</f>
        <v>14</v>
      </c>
      <c r="E12" s="65">
        <f>(D12/E5)</f>
        <v>0.875</v>
      </c>
      <c r="F12" s="56">
        <f>SUM('El presenze Fidal '!AG18,'Altri enti'!AN18,'El presenze Camp Hinterland'!AR18)</f>
        <v>33</v>
      </c>
      <c r="H12" s="91"/>
      <c r="I12" s="91"/>
      <c r="J12" s="91"/>
    </row>
    <row r="13" spans="1:10" ht="21" thickBot="1">
      <c r="A13" s="2">
        <v>8</v>
      </c>
      <c r="B13" s="6" t="s">
        <v>76</v>
      </c>
      <c r="C13" s="45"/>
      <c r="D13" s="54">
        <f>SUM('El presenze Fidal '!AF17,'Altri enti'!AM17,'El presenze Camp Hinterland'!AQ17)</f>
        <v>13</v>
      </c>
      <c r="E13" s="65">
        <f>(D13/E5)</f>
        <v>0.8125</v>
      </c>
      <c r="F13" s="56">
        <f>SUM('El presenze Fidal '!AG17,'Altri enti'!AN17,'El presenze Camp Hinterland'!AR17)</f>
        <v>33</v>
      </c>
      <c r="H13" s="91"/>
      <c r="I13" s="91"/>
      <c r="J13" s="91"/>
    </row>
    <row r="14" spans="1:10" ht="21" thickBot="1">
      <c r="A14" s="2">
        <v>9</v>
      </c>
      <c r="B14" s="6" t="s">
        <v>71</v>
      </c>
      <c r="C14" s="45"/>
      <c r="D14" s="54">
        <f>SUM('El presenze Fidal '!AF50,'Altri enti'!AM50,'El presenze Camp Hinterland'!AQ50)</f>
        <v>13</v>
      </c>
      <c r="E14" s="65">
        <f>(D14/E5)</f>
        <v>0.8125</v>
      </c>
      <c r="F14" s="56">
        <f>SUM('El presenze Fidal '!AG50,'Altri enti'!AN50,'El presenze Camp Hinterland'!AR50)</f>
        <v>33</v>
      </c>
      <c r="H14" s="91"/>
      <c r="I14" s="91"/>
      <c r="J14" s="91"/>
    </row>
    <row r="15" spans="1:10" ht="21" thickBot="1">
      <c r="A15" s="2">
        <v>10</v>
      </c>
      <c r="B15" s="6" t="s">
        <v>66</v>
      </c>
      <c r="C15" s="45"/>
      <c r="D15" s="54">
        <f>SUM('El presenze Fidal '!AF45,'Altri enti'!AM45,'El presenze Camp Hinterland'!AQ45)</f>
        <v>14</v>
      </c>
      <c r="E15" s="65">
        <f>(D15/E5)</f>
        <v>0.875</v>
      </c>
      <c r="F15" s="56">
        <f>SUM('El presenze Fidal '!AG45,'Altri enti'!AN45,'El presenze Camp Hinterland'!AR45)</f>
        <v>32</v>
      </c>
      <c r="H15" s="91"/>
      <c r="I15" s="91"/>
      <c r="J15" s="91"/>
    </row>
    <row r="16" spans="1:10" ht="21" thickBot="1">
      <c r="A16" s="2">
        <v>11</v>
      </c>
      <c r="B16" s="6" t="s">
        <v>27</v>
      </c>
      <c r="C16" s="45"/>
      <c r="D16" s="54">
        <f>SUM('El presenze Fidal '!AF49,'Altri enti'!AM49,'El presenze Camp Hinterland'!AQ49)</f>
        <v>12</v>
      </c>
      <c r="E16" s="65">
        <f>(D16/E5)</f>
        <v>0.75</v>
      </c>
      <c r="F16" s="56">
        <f>SUM('El presenze Fidal '!AG49,'Altri enti'!AN49,'El presenze Camp Hinterland'!AR49)</f>
        <v>31</v>
      </c>
      <c r="H16" s="91"/>
      <c r="I16" s="91"/>
      <c r="J16" s="91"/>
    </row>
    <row r="17" spans="1:10" ht="21" thickBot="1">
      <c r="A17" s="2">
        <v>12</v>
      </c>
      <c r="B17" s="6" t="s">
        <v>31</v>
      </c>
      <c r="C17" s="45"/>
      <c r="D17" s="54">
        <f>SUM('El presenze Fidal '!AF57,'Altri enti'!AM57,'El presenze Camp Hinterland'!AQ57)</f>
        <v>12</v>
      </c>
      <c r="E17" s="65">
        <f>(D17/E5)</f>
        <v>0.75</v>
      </c>
      <c r="F17" s="56">
        <f>SUM('El presenze Fidal '!AG57,'Altri enti'!AN57,'El presenze Camp Hinterland'!AR57)</f>
        <v>30</v>
      </c>
      <c r="H17" s="91"/>
      <c r="I17" s="91"/>
      <c r="J17" s="91"/>
    </row>
    <row r="18" spans="1:10" ht="21" thickBot="1">
      <c r="A18" s="2">
        <v>13</v>
      </c>
      <c r="B18" s="6" t="s">
        <v>54</v>
      </c>
      <c r="C18" s="45"/>
      <c r="D18" s="54">
        <f>SUM('El presenze Fidal '!AF16,'Altri enti'!AM16,'El presenze Camp Hinterland'!AQ16)</f>
        <v>13</v>
      </c>
      <c r="E18" s="65">
        <f>(D18/E5)</f>
        <v>0.8125</v>
      </c>
      <c r="F18" s="56">
        <f>SUM('El presenze Fidal '!AG16,'Altri enti'!AN16,'El presenze Camp Hinterland'!AR16)</f>
        <v>29</v>
      </c>
      <c r="H18" s="91"/>
      <c r="I18" s="91"/>
      <c r="J18" s="91"/>
    </row>
    <row r="19" spans="1:10" ht="21" thickBot="1">
      <c r="A19" s="2">
        <v>14</v>
      </c>
      <c r="B19" s="6" t="s">
        <v>15</v>
      </c>
      <c r="C19" s="45"/>
      <c r="D19" s="54">
        <f>SUM('El presenze Fidal '!AF29,'Altri enti'!AM29,'El presenze Camp Hinterland'!AQ29)</f>
        <v>13</v>
      </c>
      <c r="E19" s="65">
        <f>(D19/E5)</f>
        <v>0.8125</v>
      </c>
      <c r="F19" s="56">
        <f>SUM('El presenze Fidal '!AG29,'Altri enti'!AN29,'El presenze Camp Hinterland'!AR29)</f>
        <v>29</v>
      </c>
      <c r="H19" s="91"/>
      <c r="I19" s="91"/>
      <c r="J19" s="91"/>
    </row>
    <row r="20" spans="1:10" ht="21" thickBot="1">
      <c r="A20" s="2">
        <v>15</v>
      </c>
      <c r="B20" s="6" t="s">
        <v>24</v>
      </c>
      <c r="C20" s="45"/>
      <c r="D20" s="54">
        <f>SUM('El presenze Fidal '!AF46,'Altri enti'!AM46,'El presenze Camp Hinterland'!AQ46)</f>
        <v>12</v>
      </c>
      <c r="E20" s="65">
        <f>(D20/E5)</f>
        <v>0.75</v>
      </c>
      <c r="F20" s="56">
        <f>SUM('El presenze Fidal '!AG46,'Altri enti'!AN46,'El presenze Camp Hinterland'!AR46)</f>
        <v>29</v>
      </c>
      <c r="H20" s="91"/>
      <c r="I20" s="91"/>
      <c r="J20" s="91"/>
    </row>
    <row r="21" spans="1:6" ht="21" thickBot="1">
      <c r="A21" s="2">
        <v>16</v>
      </c>
      <c r="B21" s="6" t="s">
        <v>26</v>
      </c>
      <c r="C21" s="45"/>
      <c r="D21" s="54">
        <f>SUM('El presenze Fidal '!AF48,'Altri enti'!AM48,'El presenze Camp Hinterland'!AQ48)</f>
        <v>12</v>
      </c>
      <c r="E21" s="65">
        <f>(D21/E5)</f>
        <v>0.75</v>
      </c>
      <c r="F21" s="56">
        <f>SUM('El presenze Fidal '!AG48,'Altri enti'!AN48,'El presenze Camp Hinterland'!AR48)</f>
        <v>29</v>
      </c>
    </row>
    <row r="22" spans="1:6" ht="21" thickBot="1">
      <c r="A22" s="2">
        <v>17</v>
      </c>
      <c r="B22" s="6" t="s">
        <v>32</v>
      </c>
      <c r="C22" s="45"/>
      <c r="D22" s="54">
        <f>SUM('El presenze Fidal '!AF58,'Altri enti'!AM58,'El presenze Camp Hinterland'!AQ58)</f>
        <v>12</v>
      </c>
      <c r="E22" s="65">
        <f>(D22/E5)</f>
        <v>0.75</v>
      </c>
      <c r="F22" s="56">
        <f>SUM('El presenze Fidal '!AG58,'Altri enti'!AN58,'El presenze Camp Hinterland'!AR58)</f>
        <v>29</v>
      </c>
    </row>
    <row r="23" spans="1:6" ht="21" thickBot="1">
      <c r="A23" s="2">
        <v>18</v>
      </c>
      <c r="B23" s="6" t="s">
        <v>80</v>
      </c>
      <c r="C23" s="45"/>
      <c r="D23" s="54">
        <f>SUM('El presenze Fidal '!AF10,'Altri enti'!AM10,'El presenze Camp Hinterland'!AQ10)</f>
        <v>12</v>
      </c>
      <c r="E23" s="65">
        <f>(D23/E5)</f>
        <v>0.75</v>
      </c>
      <c r="F23" s="56">
        <f>SUM('El presenze Fidal '!AG10,'Altri enti'!AN10,'El presenze Camp Hinterland'!AR10)</f>
        <v>28</v>
      </c>
    </row>
    <row r="24" spans="1:6" ht="21" thickBot="1">
      <c r="A24" s="2">
        <v>19</v>
      </c>
      <c r="B24" s="6" t="s">
        <v>60</v>
      </c>
      <c r="C24" s="45"/>
      <c r="D24" s="54">
        <f>SUM('El presenze Fidal '!AF15,'Altri enti'!AM15,'El presenze Camp Hinterland'!AQ15)</f>
        <v>12</v>
      </c>
      <c r="E24" s="65">
        <f>(D24/E5)</f>
        <v>0.75</v>
      </c>
      <c r="F24" s="56">
        <f>SUM('El presenze Fidal '!AG15,'Altri enti'!AN15,'El presenze Camp Hinterland'!AR15)</f>
        <v>28</v>
      </c>
    </row>
    <row r="25" spans="1:6" ht="21" thickBot="1">
      <c r="A25" s="2">
        <v>20</v>
      </c>
      <c r="B25" s="6" t="s">
        <v>55</v>
      </c>
      <c r="C25" s="45"/>
      <c r="D25" s="54">
        <f>SUM('El presenze Fidal '!AF7,'Altri enti'!AM7,'El presenze Camp Hinterland'!AQ7)</f>
        <v>11</v>
      </c>
      <c r="E25" s="65">
        <f>(D25/E5)</f>
        <v>0.6875</v>
      </c>
      <c r="F25" s="56">
        <f>SUM('El presenze Fidal '!AG7,'Altri enti'!AN7,'El presenze Camp Hinterland'!AR7)</f>
        <v>28</v>
      </c>
    </row>
    <row r="26" spans="1:6" ht="21" thickBot="1">
      <c r="A26" s="2">
        <v>21</v>
      </c>
      <c r="B26" s="6" t="s">
        <v>73</v>
      </c>
      <c r="C26" s="45"/>
      <c r="D26" s="54">
        <f>SUM('El presenze Fidal '!AF33,'Altri enti'!AM33,'El presenze Camp Hinterland'!AQ33)</f>
        <v>10</v>
      </c>
      <c r="E26" s="65">
        <f>(D26/E5)</f>
        <v>0.625</v>
      </c>
      <c r="F26" s="56">
        <f>SUM('El presenze Fidal '!AG33,'Altri enti'!AN33,'El presenze Camp Hinterland'!AR33)</f>
        <v>26</v>
      </c>
    </row>
    <row r="27" spans="1:6" ht="21" thickBot="1">
      <c r="A27" s="2">
        <v>22</v>
      </c>
      <c r="B27" s="6" t="s">
        <v>2</v>
      </c>
      <c r="C27" s="45"/>
      <c r="D27" s="54">
        <f>SUM('El presenze Fidal '!AF9,'Altri enti'!AM9,'El presenze Camp Hinterland'!AQ9)</f>
        <v>11</v>
      </c>
      <c r="E27" s="65">
        <f>(D27/E5)</f>
        <v>0.6875</v>
      </c>
      <c r="F27" s="56">
        <f>SUM('El presenze Fidal '!AG9,'Altri enti'!AN9,'El presenze Camp Hinterland'!AR9)</f>
        <v>25</v>
      </c>
    </row>
    <row r="28" spans="1:6" ht="21" thickBot="1">
      <c r="A28" s="2">
        <v>23</v>
      </c>
      <c r="B28" s="6" t="s">
        <v>64</v>
      </c>
      <c r="C28" s="45"/>
      <c r="D28" s="54">
        <f>SUM('El presenze Fidal '!AF35,'Altri enti'!AM35,'El presenze Camp Hinterland'!AQ35)</f>
        <v>11</v>
      </c>
      <c r="E28" s="65">
        <f>(D28/E5)</f>
        <v>0.6875</v>
      </c>
      <c r="F28" s="56">
        <f>SUM('El presenze Fidal '!AG35,'Altri enti'!AN35,'El presenze Camp Hinterland'!AR35)</f>
        <v>25</v>
      </c>
    </row>
    <row r="29" spans="1:6" ht="21" thickBot="1">
      <c r="A29" s="2">
        <v>24</v>
      </c>
      <c r="B29" s="6" t="s">
        <v>67</v>
      </c>
      <c r="C29" s="45"/>
      <c r="D29" s="54">
        <f>SUM('El presenze Fidal '!AF51,'Altri enti'!AM51,'El presenze Camp Hinterland'!AQ51)</f>
        <v>11</v>
      </c>
      <c r="E29" s="65">
        <f>(D29/E5)</f>
        <v>0.6875</v>
      </c>
      <c r="F29" s="56">
        <f>SUM('El presenze Fidal '!AG51,'Altri enti'!AN51,'El presenze Camp Hinterland'!AR51)</f>
        <v>24</v>
      </c>
    </row>
    <row r="30" spans="1:6" ht="21" thickBot="1">
      <c r="A30" s="2">
        <v>25</v>
      </c>
      <c r="B30" s="6" t="s">
        <v>62</v>
      </c>
      <c r="C30" s="45"/>
      <c r="D30" s="54">
        <f>SUM('El presenze Fidal '!AF8,'Altri enti'!AM8,'El presenze Camp Hinterland'!AQ8)</f>
        <v>10</v>
      </c>
      <c r="E30" s="65">
        <f>(D30/E5)</f>
        <v>0.625</v>
      </c>
      <c r="F30" s="56">
        <f>SUM('El presenze Fidal '!AG8,'Altri enti'!AN8,'El presenze Camp Hinterland'!AR8)</f>
        <v>23</v>
      </c>
    </row>
    <row r="31" spans="1:6" ht="21" thickBot="1">
      <c r="A31" s="2">
        <v>26</v>
      </c>
      <c r="B31" s="6" t="s">
        <v>8</v>
      </c>
      <c r="C31" s="45"/>
      <c r="D31" s="54">
        <f>SUM('El presenze Fidal '!AF22,'Altri enti'!AM22,'El presenze Camp Hinterland'!AQ22)</f>
        <v>9</v>
      </c>
      <c r="E31" s="65">
        <f>(D31/E5)</f>
        <v>0.5625</v>
      </c>
      <c r="F31" s="56">
        <f>SUM('El presenze Fidal '!AG22,'Altri enti'!AN22,'El presenze Camp Hinterland'!AR22)</f>
        <v>23</v>
      </c>
    </row>
    <row r="32" spans="1:6" ht="21" thickBot="1">
      <c r="A32" s="2">
        <v>27</v>
      </c>
      <c r="B32" s="6" t="s">
        <v>68</v>
      </c>
      <c r="C32" s="45"/>
      <c r="D32" s="54">
        <f>SUM('El presenze Fidal '!AF56,'Altri enti'!AM56,'El presenze Camp Hinterland'!AQ56)</f>
        <v>9</v>
      </c>
      <c r="E32" s="65">
        <f>(D32/E5)</f>
        <v>0.5625</v>
      </c>
      <c r="F32" s="56">
        <f>SUM('El presenze Fidal '!AG56,'Altri enti'!AN56,'El presenze Camp Hinterland'!AR56)</f>
        <v>23</v>
      </c>
    </row>
    <row r="33" spans="1:6" ht="21" thickBot="1">
      <c r="A33" s="2">
        <v>28</v>
      </c>
      <c r="B33" s="6" t="s">
        <v>18</v>
      </c>
      <c r="C33" s="45"/>
      <c r="D33" s="54">
        <f>SUM('El presenze Fidal '!AF32,'Altri enti'!AM32,'El presenze Camp Hinterland'!AQ32)</f>
        <v>11</v>
      </c>
      <c r="E33" s="65">
        <f>(D33/E5)</f>
        <v>0.6875</v>
      </c>
      <c r="F33" s="56">
        <f>SUM('El presenze Fidal '!AG32,'Altri enti'!AN32,'El presenze Camp Hinterland'!AR32)</f>
        <v>22</v>
      </c>
    </row>
    <row r="34" spans="1:6" ht="21" thickBot="1">
      <c r="A34" s="2">
        <v>29</v>
      </c>
      <c r="B34" s="6" t="s">
        <v>9</v>
      </c>
      <c r="C34" s="45"/>
      <c r="D34" s="54">
        <f>SUM('El presenze Fidal '!AF23,'Altri enti'!AM23,'El presenze Camp Hinterland'!AQ23)</f>
        <v>8</v>
      </c>
      <c r="E34" s="65">
        <f>(D34/E5)</f>
        <v>0.5</v>
      </c>
      <c r="F34" s="56">
        <f>SUM('El presenze Fidal '!AG23,'Altri enti'!AN23,'El presenze Camp Hinterland'!AR23)</f>
        <v>21</v>
      </c>
    </row>
    <row r="35" spans="1:6" ht="21" thickBot="1">
      <c r="A35" s="2">
        <v>30</v>
      </c>
      <c r="B35" s="6" t="s">
        <v>65</v>
      </c>
      <c r="C35" s="45"/>
      <c r="D35" s="54">
        <f>SUM('El presenze Fidal '!AF44,'Altri enti'!AM44,'El presenze Camp Hinterland'!AQ44)</f>
        <v>8</v>
      </c>
      <c r="E35" s="65">
        <f>(D35/E5)</f>
        <v>0.5</v>
      </c>
      <c r="F35" s="56">
        <f>SUM('El presenze Fidal '!AG44,'Altri enti'!AN44,'El presenze Camp Hinterland'!AR44)</f>
        <v>21</v>
      </c>
    </row>
    <row r="36" spans="1:6" ht="21" thickBot="1">
      <c r="A36" s="2">
        <v>31</v>
      </c>
      <c r="B36" s="6" t="s">
        <v>29</v>
      </c>
      <c r="C36" s="45"/>
      <c r="D36" s="54">
        <f>SUM('El presenze Fidal '!AF53,'Altri enti'!AM53,'El presenze Camp Hinterland'!AQ53)</f>
        <v>9</v>
      </c>
      <c r="E36" s="65">
        <f>(D36/E5)</f>
        <v>0.5625</v>
      </c>
      <c r="F36" s="56">
        <f>SUM('El presenze Fidal '!AG53,'Altri enti'!AN53,'El presenze Camp Hinterland'!AR53)</f>
        <v>20</v>
      </c>
    </row>
    <row r="37" spans="1:6" ht="21" thickBot="1">
      <c r="A37" s="2">
        <v>32</v>
      </c>
      <c r="B37" s="6" t="s">
        <v>4</v>
      </c>
      <c r="C37" s="45"/>
      <c r="D37" s="54">
        <f>SUM('El presenze Fidal '!AF13,'Altri enti'!AM13,'El presenze Camp Hinterland'!AQ13)</f>
        <v>9</v>
      </c>
      <c r="E37" s="65">
        <f>(D37/E5)</f>
        <v>0.5625</v>
      </c>
      <c r="F37" s="56">
        <f>SUM('El presenze Fidal '!AG13,'Altri enti'!AN13,'El presenze Camp Hinterland'!AR13)</f>
        <v>18</v>
      </c>
    </row>
    <row r="38" spans="1:6" ht="21" thickBot="1">
      <c r="A38" s="2">
        <v>33</v>
      </c>
      <c r="B38" s="6" t="s">
        <v>25</v>
      </c>
      <c r="C38" s="45"/>
      <c r="D38" s="54">
        <f>SUM('El presenze Fidal '!AF47,'Altri enti'!AM47,'El presenze Camp Hinterland'!AQ47)</f>
        <v>7</v>
      </c>
      <c r="E38" s="65">
        <f>(D38/E5)</f>
        <v>0.4375</v>
      </c>
      <c r="F38" s="56">
        <f>SUM('El presenze Fidal '!AG47,'Altri enti'!AN47,'El presenze Camp Hinterland'!AR47)</f>
        <v>18</v>
      </c>
    </row>
    <row r="39" spans="1:6" ht="21" thickBot="1">
      <c r="A39" s="2">
        <v>34</v>
      </c>
      <c r="B39" s="6" t="s">
        <v>77</v>
      </c>
      <c r="C39" s="45"/>
      <c r="D39" s="54">
        <f>SUM('El presenze Fidal '!AF12,'Altri enti'!AM12,'El presenze Camp Hinterland'!AQ12)</f>
        <v>7</v>
      </c>
      <c r="E39" s="65">
        <f>(D39/E5)</f>
        <v>0.4375</v>
      </c>
      <c r="F39" s="56">
        <f>SUM('El presenze Fidal '!AG12,'Altri enti'!AN12,'El presenze Camp Hinterland'!AR12)</f>
        <v>15</v>
      </c>
    </row>
    <row r="40" spans="1:6" ht="21" thickBot="1">
      <c r="A40" s="2">
        <v>35</v>
      </c>
      <c r="B40" s="6" t="s">
        <v>7</v>
      </c>
      <c r="C40" s="45"/>
      <c r="D40" s="54">
        <f>SUM('El presenze Fidal '!AF21,'Altri enti'!AM21,'El presenze Camp Hinterland'!AQ21)</f>
        <v>5</v>
      </c>
      <c r="E40" s="65">
        <f>(D40/E5)</f>
        <v>0.3125</v>
      </c>
      <c r="F40" s="56">
        <f>SUM('El presenze Fidal '!AG21,'Altri enti'!AN21,'El presenze Camp Hinterland'!AR21)</f>
        <v>14</v>
      </c>
    </row>
    <row r="41" spans="1:6" ht="21" thickBot="1">
      <c r="A41" s="2">
        <v>36</v>
      </c>
      <c r="B41" s="6" t="s">
        <v>19</v>
      </c>
      <c r="C41" s="45"/>
      <c r="D41" s="54">
        <f>SUM('El presenze Fidal '!AF37,'Altri enti'!AM37,'El presenze Camp Hinterland'!AQ37)</f>
        <v>6</v>
      </c>
      <c r="E41" s="65">
        <f>(D41/E5)</f>
        <v>0.375</v>
      </c>
      <c r="F41" s="56">
        <f>SUM('El presenze Fidal '!AG37,'Altri enti'!AN37,'El presenze Camp Hinterland'!AR37)</f>
        <v>13</v>
      </c>
    </row>
    <row r="42" spans="1:6" ht="21" thickBot="1">
      <c r="A42" s="2">
        <v>37</v>
      </c>
      <c r="B42" s="6" t="s">
        <v>11</v>
      </c>
      <c r="C42" s="45"/>
      <c r="D42" s="54">
        <f>SUM('El presenze Fidal '!AF25,'Altri enti'!AM25,'El presenze Camp Hinterland'!AQ25)</f>
        <v>5</v>
      </c>
      <c r="E42" s="65">
        <f>(D42/E5)</f>
        <v>0.3125</v>
      </c>
      <c r="F42" s="56">
        <f>SUM('El presenze Fidal '!AG25,'Altri enti'!AN25,'El presenze Camp Hinterland'!AR25)</f>
        <v>13</v>
      </c>
    </row>
    <row r="43" spans="1:6" ht="21" thickBot="1">
      <c r="A43" s="2">
        <v>38</v>
      </c>
      <c r="B43" s="6" t="s">
        <v>74</v>
      </c>
      <c r="C43" s="45"/>
      <c r="D43" s="54">
        <f>SUM('El presenze Fidal '!AF39,'Altri enti'!AM39,'El presenze Camp Hinterland'!AQ39)</f>
        <v>5</v>
      </c>
      <c r="E43" s="65">
        <f>(D43/E5)</f>
        <v>0.3125</v>
      </c>
      <c r="F43" s="56">
        <f>SUM('El presenze Fidal '!AG39,'Altri enti'!AN39,'El presenze Camp Hinterland'!AR39)</f>
        <v>13</v>
      </c>
    </row>
    <row r="44" spans="1:6" ht="21" thickBot="1">
      <c r="A44" s="2">
        <v>39</v>
      </c>
      <c r="B44" s="6" t="s">
        <v>70</v>
      </c>
      <c r="C44" s="45"/>
      <c r="D44" s="54">
        <f>SUM('El presenze Fidal '!AF36,'Altri enti'!AM36,'El presenze Camp Hinterland'!AQ36)</f>
        <v>5</v>
      </c>
      <c r="E44" s="65">
        <f>(D44/E5)</f>
        <v>0.3125</v>
      </c>
      <c r="F44" s="56">
        <f>SUM('El presenze Fidal '!AG36,'Altri enti'!AN36,'El presenze Camp Hinterland'!AR36)</f>
        <v>12</v>
      </c>
    </row>
    <row r="45" spans="1:6" ht="21" thickBot="1">
      <c r="A45" s="2">
        <v>40</v>
      </c>
      <c r="B45" s="6" t="s">
        <v>14</v>
      </c>
      <c r="C45" s="45"/>
      <c r="D45" s="54">
        <f>SUM('El presenze Fidal '!AF28,'Altri enti'!AM28,'El presenze Camp Hinterland'!AQ28)</f>
        <v>9</v>
      </c>
      <c r="E45" s="65">
        <f>(D45/E5)</f>
        <v>0.5625</v>
      </c>
      <c r="F45" s="56">
        <f>SUM('El presenze Fidal '!AG28,'Altri enti'!AN28,'El presenze Camp Hinterland'!AR28)</f>
        <v>11</v>
      </c>
    </row>
    <row r="46" spans="1:6" ht="21" thickBot="1">
      <c r="A46" s="2">
        <v>41</v>
      </c>
      <c r="B46" s="6" t="s">
        <v>33</v>
      </c>
      <c r="C46" s="45"/>
      <c r="D46" s="54">
        <f>SUM('El presenze Fidal '!AF59,'Altri enti'!AM59,'El presenze Camp Hinterland'!AQ59)</f>
        <v>8</v>
      </c>
      <c r="E46" s="65">
        <f>(D46/E5)</f>
        <v>0.5</v>
      </c>
      <c r="F46" s="56">
        <f>SUM('El presenze Fidal '!AG59,'Altri enti'!AN59,'El presenze Camp Hinterland'!AR59)</f>
        <v>10</v>
      </c>
    </row>
    <row r="47" spans="1:6" ht="21" thickBot="1">
      <c r="A47" s="2">
        <v>42</v>
      </c>
      <c r="B47" s="6" t="s">
        <v>10</v>
      </c>
      <c r="C47" s="45"/>
      <c r="D47" s="54">
        <f>SUM('El presenze Fidal '!AF24,'Altri enti'!AM24,'El presenze Camp Hinterland'!AQ24)</f>
        <v>4</v>
      </c>
      <c r="E47" s="65">
        <f>(D47/E5)</f>
        <v>0.25</v>
      </c>
      <c r="F47" s="56">
        <f>SUM('El presenze Fidal '!AG24,'Altri enti'!AN24,'El presenze Camp Hinterland'!AR24)</f>
        <v>9</v>
      </c>
    </row>
    <row r="48" spans="1:6" ht="21" thickBot="1">
      <c r="A48" s="2">
        <v>43</v>
      </c>
      <c r="B48" s="6" t="s">
        <v>3</v>
      </c>
      <c r="C48" s="45"/>
      <c r="D48" s="54">
        <f>SUM('El presenze Fidal '!AF11,'Altri enti'!AM11,'El presenze Camp Hinterland'!AQ11)</f>
        <v>4</v>
      </c>
      <c r="E48" s="65">
        <f>(D48/E5)</f>
        <v>0.25</v>
      </c>
      <c r="F48" s="56">
        <f>SUM('El presenze Fidal '!AG11,'Altri enti'!AN11,'El presenze Camp Hinterland'!AR11)</f>
        <v>7</v>
      </c>
    </row>
    <row r="49" spans="1:6" ht="21" thickBot="1">
      <c r="A49" s="2">
        <v>44</v>
      </c>
      <c r="B49" s="6" t="s">
        <v>58</v>
      </c>
      <c r="C49" s="45"/>
      <c r="D49" s="54">
        <f>SUM('El presenze Fidal '!AF19,'Altri enti'!AM19,'El presenze Camp Hinterland'!AQ19)</f>
        <v>3</v>
      </c>
      <c r="E49" s="65">
        <f>(D49/E5)</f>
        <v>0.1875</v>
      </c>
      <c r="F49" s="56">
        <f>SUM('El presenze Fidal '!AG19,'Altri enti'!AN19,'El presenze Camp Hinterland'!AR19)</f>
        <v>7</v>
      </c>
    </row>
    <row r="50" spans="1:6" ht="21" thickBot="1">
      <c r="A50" s="2">
        <v>45</v>
      </c>
      <c r="B50" s="6" t="s">
        <v>12</v>
      </c>
      <c r="C50" s="45"/>
      <c r="D50" s="54">
        <f>SUM('El presenze Fidal '!AF26,'Altri enti'!AM26,'El presenze Camp Hinterland'!AQ26)</f>
        <v>3</v>
      </c>
      <c r="E50" s="65">
        <f>(D50/E5)</f>
        <v>0.1875</v>
      </c>
      <c r="F50" s="56">
        <f>SUM('El presenze Fidal '!AG26,'Altri enti'!AN26,'El presenze Camp Hinterland'!AR26)</f>
        <v>7</v>
      </c>
    </row>
    <row r="51" spans="1:6" ht="21" thickBot="1">
      <c r="A51" s="2">
        <v>46</v>
      </c>
      <c r="B51" s="6" t="s">
        <v>13</v>
      </c>
      <c r="C51" s="45"/>
      <c r="D51" s="54">
        <f>SUM('El presenze Fidal '!AF27,'Altri enti'!AM27,'El presenze Camp Hinterland'!AQ27)</f>
        <v>2</v>
      </c>
      <c r="E51" s="65">
        <f>(D51/E5)</f>
        <v>0.125</v>
      </c>
      <c r="F51" s="56">
        <f>SUM('El presenze Fidal '!AG27,'Altri enti'!AN27,'El presenze Camp Hinterland'!AR27)</f>
        <v>5</v>
      </c>
    </row>
    <row r="52" spans="1:6" ht="21" thickBot="1">
      <c r="A52" s="2">
        <v>47</v>
      </c>
      <c r="B52" s="6" t="s">
        <v>16</v>
      </c>
      <c r="C52" s="45"/>
      <c r="D52" s="54">
        <f>SUM('El presenze Fidal '!AF30,'Altri enti'!AM30,'El presenze Camp Hinterland'!AQ30)</f>
        <v>2</v>
      </c>
      <c r="E52" s="65">
        <f>(D52/E5)</f>
        <v>0.125</v>
      </c>
      <c r="F52" s="56">
        <f>SUM('El presenze Fidal '!AG30,'Altri enti'!AN30,'El presenze Camp Hinterland'!AR30)</f>
        <v>5</v>
      </c>
    </row>
    <row r="53" spans="1:6" ht="21" thickBot="1">
      <c r="A53" s="2">
        <v>48</v>
      </c>
      <c r="B53" s="6" t="s">
        <v>34</v>
      </c>
      <c r="C53" s="45"/>
      <c r="D53" s="54">
        <f>SUM('El presenze Fidal '!AF60,'Altri enti'!AM60,'El presenze Camp Hinterland'!AQ60)</f>
        <v>2</v>
      </c>
      <c r="E53" s="65">
        <f>(D53/E5)</f>
        <v>0.125</v>
      </c>
      <c r="F53" s="56">
        <f>SUM('El presenze Fidal '!AG60,'Altri enti'!AN60,'El presenze Camp Hinterland'!AR60)</f>
        <v>4</v>
      </c>
    </row>
    <row r="54" spans="1:6" ht="21" thickBot="1">
      <c r="A54" s="2">
        <v>49</v>
      </c>
      <c r="B54" s="6" t="s">
        <v>1</v>
      </c>
      <c r="C54" s="45"/>
      <c r="D54" s="54">
        <f>SUM('El presenze Fidal '!AF5,'Altri enti'!AM5,'El presenze Camp Hinterland'!AQ5)</f>
        <v>1</v>
      </c>
      <c r="E54" s="65">
        <f>(D54/E5)</f>
        <v>0.0625</v>
      </c>
      <c r="F54" s="56">
        <f>SUM('El presenze Fidal '!AG5,'Altri enti'!AN5,'El presenze Camp Hinterland'!AR5)</f>
        <v>2</v>
      </c>
    </row>
    <row r="55" spans="1:6" ht="21" thickBot="1">
      <c r="A55" s="2">
        <v>50</v>
      </c>
      <c r="B55" s="6" t="s">
        <v>5</v>
      </c>
      <c r="C55" s="45"/>
      <c r="D55" s="54">
        <f>SUM('El presenze Fidal '!AF14,'Altri enti'!AM14,'El presenze Camp Hinterland'!AQ14)</f>
        <v>0</v>
      </c>
      <c r="E55" s="65">
        <f>(D55/E16)</f>
        <v>0</v>
      </c>
      <c r="F55" s="56">
        <f>SUM('El presenze Fidal '!AG14,'Altri enti'!AN14,'El presenze Camp Hinterland'!AR14)</f>
        <v>0</v>
      </c>
    </row>
    <row r="56" spans="1:6" ht="21" thickBot="1">
      <c r="A56" s="2">
        <v>51</v>
      </c>
      <c r="B56" s="6" t="s">
        <v>63</v>
      </c>
      <c r="C56" s="45"/>
      <c r="D56" s="54">
        <f>SUM('El presenze Fidal '!AF34,'Altri enti'!AM34,'El presenze Camp Hinterland'!AQ34)</f>
        <v>0</v>
      </c>
      <c r="E56" s="65">
        <f>(D56/E12)</f>
        <v>0</v>
      </c>
      <c r="F56" s="56">
        <f>SUM('El presenze Fidal '!AG34,'Altri enti'!AN34,'El presenze Camp Hinterland'!AR34)</f>
        <v>0</v>
      </c>
    </row>
    <row r="57" spans="1:6" ht="21" thickBot="1">
      <c r="A57" s="2">
        <v>52</v>
      </c>
      <c r="B57" s="6" t="s">
        <v>72</v>
      </c>
      <c r="C57" s="45"/>
      <c r="D57" s="54">
        <f>SUM('El presenze Fidal '!AF40,'Altri enti'!AM40,'El presenze Camp Hinterland'!AQ40)</f>
        <v>0</v>
      </c>
      <c r="E57" s="65">
        <f>(D57/E9)</f>
        <v>0</v>
      </c>
      <c r="F57" s="56">
        <f>SUM('El presenze Fidal '!AG40,'Altri enti'!AN40,'El presenze Camp Hinterland'!AR40)</f>
        <v>0</v>
      </c>
    </row>
    <row r="58" spans="1:6" ht="21" thickBot="1">
      <c r="A58" s="2">
        <v>53</v>
      </c>
      <c r="B58" s="6" t="s">
        <v>21</v>
      </c>
      <c r="C58" s="45"/>
      <c r="D58" s="54">
        <f>SUM('El presenze Fidal '!AF41,'Altri enti'!AM41,'El presenze Camp Hinterland'!AQ41)</f>
        <v>0</v>
      </c>
      <c r="E58" s="65">
        <f>(D58/E9)</f>
        <v>0</v>
      </c>
      <c r="F58" s="56">
        <f>SUM('El presenze Fidal '!AG41,'Altri enti'!AN41,'El presenze Camp Hinterland'!AR41)</f>
        <v>0</v>
      </c>
    </row>
    <row r="59" spans="1:6" ht="21" thickBot="1">
      <c r="A59" s="2">
        <v>54</v>
      </c>
      <c r="B59" s="6" t="s">
        <v>22</v>
      </c>
      <c r="C59" s="45"/>
      <c r="D59" s="54">
        <f>SUM('El presenze Fidal '!AF42,'Altri enti'!AM42,'El presenze Camp Hinterland'!AQ42)</f>
        <v>0</v>
      </c>
      <c r="E59" s="65">
        <f>(D59/E9)</f>
        <v>0</v>
      </c>
      <c r="F59" s="56">
        <f>SUM('El presenze Fidal '!AG42,'Altri enti'!AN42,'El presenze Camp Hinterland'!AR42)</f>
        <v>0</v>
      </c>
    </row>
    <row r="60" spans="1:6" ht="21" thickBot="1">
      <c r="A60" s="2">
        <v>55</v>
      </c>
      <c r="B60" s="6" t="s">
        <v>23</v>
      </c>
      <c r="C60" s="45"/>
      <c r="D60" s="54">
        <f>SUM('El presenze Fidal '!AF43,'Altri enti'!AM43,'El presenze Camp Hinterland'!AQ43)</f>
        <v>0</v>
      </c>
      <c r="E60" s="65">
        <f>(D60/E9)</f>
        <v>0</v>
      </c>
      <c r="F60" s="56">
        <f>SUM('El presenze Fidal '!AG43,'Altri enti'!AN43,'El presenze Camp Hinterland'!AR43)</f>
        <v>0</v>
      </c>
    </row>
    <row r="61" spans="1:6" ht="21" thickBot="1">
      <c r="A61" s="2">
        <v>56</v>
      </c>
      <c r="B61" s="7" t="s">
        <v>81</v>
      </c>
      <c r="C61" s="93"/>
      <c r="D61" s="54">
        <f>SUM('El presenze Fidal '!AF55,'Altri enti'!AM55,'El presenze Camp Hinterland'!AQ55)</f>
        <v>0</v>
      </c>
      <c r="E61" s="65">
        <f>(D61/E7)</f>
        <v>0</v>
      </c>
      <c r="F61" s="56">
        <f>SUM('El presenze Fidal '!AG55,'Altri enti'!AN55,'El presenze Camp Hinterland'!AR55)</f>
        <v>0</v>
      </c>
    </row>
  </sheetData>
  <sheetProtection/>
  <mergeCells count="6">
    <mergeCell ref="A1:B1"/>
    <mergeCell ref="C1:F1"/>
    <mergeCell ref="F2:F4"/>
    <mergeCell ref="B2:C3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Silvano</cp:lastModifiedBy>
  <cp:lastPrinted>2012-05-14T12:19:57Z</cp:lastPrinted>
  <dcterms:created xsi:type="dcterms:W3CDTF">2011-11-18T20:07:58Z</dcterms:created>
  <dcterms:modified xsi:type="dcterms:W3CDTF">2018-04-17T10:01:11Z</dcterms:modified>
  <cp:category/>
  <cp:version/>
  <cp:contentType/>
  <cp:contentStatus/>
</cp:coreProperties>
</file>