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0445" windowHeight="9090" activeTab="0"/>
  </bookViews>
  <sheets>
    <sheet name="El presenze Fidal CDS" sheetId="1" r:id="rId1"/>
    <sheet name="El presenze Fidal" sheetId="2" r:id="rId2"/>
    <sheet name="El presenze Camp Hinterland" sheetId="3" r:id="rId3"/>
    <sheet name="Totale presenze" sheetId="4" r:id="rId4"/>
    <sheet name="Classifica Generale" sheetId="5" r:id="rId5"/>
  </sheets>
  <definedNames>
    <definedName name="_xlnm._FilterDatabase" localSheetId="4" hidden="1">'Classifica Generale'!$B$1:$B$53</definedName>
    <definedName name="_xlnm._FilterDatabase" localSheetId="2" hidden="1">'El presenze Camp Hinterland'!$B$1:$B$187</definedName>
    <definedName name="_xlnm._FilterDatabase" localSheetId="1" hidden="1">'El presenze Fidal'!$B$1:$B$198</definedName>
    <definedName name="_xlnm._FilterDatabase" localSheetId="0" hidden="1">'El presenze Fidal CDS'!$AD$1:$AD$197</definedName>
    <definedName name="_xlnm._FilterDatabase" localSheetId="3" hidden="1">'Totale presenze'!$B$1:$B$53</definedName>
    <definedName name="_xlfn.COUNTIFS" hidden="1">#NAME?</definedName>
    <definedName name="_xlnm.Print_Area" localSheetId="2">'El presenze Camp Hinterland'!$A$1:$S$52</definedName>
    <definedName name="_xlnm.Print_Area" localSheetId="1">'El presenze Fidal'!$A$1:$AG$53</definedName>
    <definedName name="_xlnm.Print_Area" localSheetId="0">'El presenze Fidal CDS'!$A$1:$AD$53</definedName>
    <definedName name="_xlnm.Print_Titles" localSheetId="2">'El presenze Camp Hinterland'!$1:$3</definedName>
    <definedName name="_xlnm.Print_Titles" localSheetId="1">'El presenze Fidal'!$1:$3</definedName>
    <definedName name="_xlnm.Print_Titles" localSheetId="0">'El presenze Fidal CDS'!$1:$3</definedName>
  </definedNames>
  <calcPr fullCalcOnLoad="1"/>
</workbook>
</file>

<file path=xl/sharedStrings.xml><?xml version="1.0" encoding="utf-8"?>
<sst xmlns="http://schemas.openxmlformats.org/spreadsheetml/2006/main" count="3778" uniqueCount="191">
  <si>
    <t>NOME COGNOME</t>
  </si>
  <si>
    <t>ALBERTI GIANLUCA</t>
  </si>
  <si>
    <t>BANA RICCARDO</t>
  </si>
  <si>
    <t>BECCARIS MAURO</t>
  </si>
  <si>
    <t>BERARDI FLAVIO</t>
  </si>
  <si>
    <t>BERETTI ALDO</t>
  </si>
  <si>
    <t>BRIONI ORAZIO</t>
  </si>
  <si>
    <t>BRIONI SERGIO</t>
  </si>
  <si>
    <t>CAVALLI ANDREA</t>
  </si>
  <si>
    <t>COPPI GIOVANNI</t>
  </si>
  <si>
    <t>CRESCINI ROBERTO</t>
  </si>
  <si>
    <t>CRISTALDI SALVATORE</t>
  </si>
  <si>
    <t xml:space="preserve">FIORINA STEFANO </t>
  </si>
  <si>
    <t>GABUSI NOE'</t>
  </si>
  <si>
    <t>GARZA MATTEO</t>
  </si>
  <si>
    <t>GORNI ENRICO</t>
  </si>
  <si>
    <t>GUERRINI GIANFRANCO</t>
  </si>
  <si>
    <t>GUERRINI PIERPAOLO</t>
  </si>
  <si>
    <t>ILLIANO VINCENZO</t>
  </si>
  <si>
    <t>LO CICERO RENATO</t>
  </si>
  <si>
    <t>MARINI LUCIANO</t>
  </si>
  <si>
    <t>MASSARDI ALESSANDRO</t>
  </si>
  <si>
    <t>MILANI GIUSEPPE</t>
  </si>
  <si>
    <t>MORANDINI RICCARDO</t>
  </si>
  <si>
    <t>POLINI GIOVANNI</t>
  </si>
  <si>
    <t>POZZI SEVERO</t>
  </si>
  <si>
    <t>RIZZOLA MASSIMO</t>
  </si>
  <si>
    <t>SALVALAI GIACOMO</t>
  </si>
  <si>
    <t>SALVALAI GIULIO</t>
  </si>
  <si>
    <t xml:space="preserve"> SCALVINI LUIGI</t>
  </si>
  <si>
    <t>SCARONI ANGELO</t>
  </si>
  <si>
    <t>SCROFFI RENATO</t>
  </si>
  <si>
    <t>SERANA SERGIO</t>
  </si>
  <si>
    <t>TONONI CRISTIAN</t>
  </si>
  <si>
    <t>TONONI SILVIO</t>
  </si>
  <si>
    <t>TRECCANI DARIO SILVANO</t>
  </si>
  <si>
    <t>TURCHETTI MAURIZIO</t>
  </si>
  <si>
    <t>VOLTOLINI RINO</t>
  </si>
  <si>
    <t>ZAMBELLI CLAUDIO</t>
  </si>
  <si>
    <t>ZANARDINI GABRIELE</t>
  </si>
  <si>
    <t xml:space="preserve">ZANARDINI ROBERTO </t>
  </si>
  <si>
    <t>ZANARDINI VINCENZO</t>
  </si>
  <si>
    <t>ZAMPEDRI NICOLA</t>
  </si>
  <si>
    <t>ZILIOLI IVAN</t>
  </si>
  <si>
    <t>BOLDORI MAURIZIO</t>
  </si>
  <si>
    <t>N°</t>
  </si>
  <si>
    <t>Atletica Falegnameria Guerrini</t>
  </si>
  <si>
    <t>CAMPESTRE</t>
  </si>
  <si>
    <t>TIPO GARA</t>
  </si>
  <si>
    <t>LUOGO E DATA</t>
  </si>
  <si>
    <t>PISTA</t>
  </si>
  <si>
    <t>STRADA</t>
  </si>
  <si>
    <t>Totale presenze gruppo</t>
  </si>
  <si>
    <t>A = ASSENTE</t>
  </si>
  <si>
    <t>LEGENDA:</t>
  </si>
  <si>
    <t>1/2 MARATONA</t>
  </si>
  <si>
    <t>R = RITIRATO</t>
  </si>
  <si>
    <t xml:space="preserve"> </t>
  </si>
  <si>
    <t xml:space="preserve"> Punteggio Totale</t>
  </si>
  <si>
    <t>Totale punteggio atleta</t>
  </si>
  <si>
    <t>Punteggio Fidal CDS</t>
  </si>
  <si>
    <t>Presenze   Fidal CDS</t>
  </si>
  <si>
    <t>Altre Fidal Punteggio</t>
  </si>
  <si>
    <t>Altre Fidal Presenze</t>
  </si>
  <si>
    <t>Presenze Totale</t>
  </si>
  <si>
    <t>1/2 MARAT.</t>
  </si>
  <si>
    <t>CAMPES.</t>
  </si>
  <si>
    <t>Italiani Fidal CdS</t>
  </si>
  <si>
    <t>Regionali Fidal CdS</t>
  </si>
  <si>
    <t>Gare Fidal CdS</t>
  </si>
  <si>
    <t>Gare Fidal</t>
  </si>
  <si>
    <t>R=3</t>
  </si>
  <si>
    <t>R=2</t>
  </si>
  <si>
    <t>Percentuale presenze</t>
  </si>
  <si>
    <t>Statistica di presenze atleti ai Campionati di Società Fidal 2013</t>
  </si>
  <si>
    <t xml:space="preserve">Statistica di presenze atleti alle gare Fidal 2013 </t>
  </si>
  <si>
    <t>Punteggio totale atleti alla gare anno 2013</t>
  </si>
  <si>
    <t>Classifica Generale anno 2013</t>
  </si>
  <si>
    <t>Statistica di presenze atleti al Campionato Hinterland 2013</t>
  </si>
  <si>
    <t>Hinterland</t>
  </si>
  <si>
    <t>ALBERTI LUCA</t>
  </si>
  <si>
    <t>BERTOCCHI STEFANO</t>
  </si>
  <si>
    <t>POLVERARI CLAUDIO</t>
  </si>
  <si>
    <t>R=0</t>
  </si>
  <si>
    <t>solo con pettorale e non in concomitanza con gare FIDAL CDS</t>
  </si>
  <si>
    <t xml:space="preserve">Per il Gran Prix Vighenzi 2013, la partecipazione a tutte e 3 le gare determinerà un bonus di 3 pt per la Joiner Cup </t>
  </si>
  <si>
    <r>
      <t xml:space="preserve">Il vincitore della </t>
    </r>
    <r>
      <rPr>
        <b/>
        <sz val="11"/>
        <rFont val="Arial"/>
        <family val="2"/>
      </rPr>
      <t>JOINER CUP 2013</t>
    </r>
    <r>
      <rPr>
        <sz val="11"/>
        <rFont val="Arial"/>
        <family val="2"/>
      </rPr>
      <t xml:space="preserve">, in caso di superamento del punteggio </t>
    </r>
    <r>
      <rPr>
        <b/>
        <sz val="11"/>
        <rFont val="Arial"/>
        <family val="2"/>
      </rPr>
      <t>JOINER CUP 2012 (212 punti)</t>
    </r>
    <r>
      <rPr>
        <sz val="11"/>
        <rFont val="Arial"/>
        <family val="2"/>
      </rPr>
      <t xml:space="preserve">, avrà diritto ad un ulteriore premio, ovvero: </t>
    </r>
    <r>
      <rPr>
        <b/>
        <sz val="11"/>
        <rFont val="Arial"/>
        <family val="2"/>
      </rPr>
      <t>“REWARD JOINER CUP”</t>
    </r>
  </si>
  <si>
    <t>A</t>
  </si>
  <si>
    <t>SCALVINI LUIGI</t>
  </si>
  <si>
    <t>Brescia Half Marathon - 10/03</t>
  </si>
  <si>
    <t>Brescia Ten - 10/03</t>
  </si>
  <si>
    <t>Corritalia 2012 - 17/03 (C.S. Badia)</t>
  </si>
  <si>
    <t>Lonato del Garda - 13/01</t>
  </si>
  <si>
    <t>Puegnago del Garda - 27/01</t>
  </si>
  <si>
    <t>AVALLONE ANTONIO</t>
  </si>
  <si>
    <t>Punteggio Camp. Hint.</t>
  </si>
  <si>
    <t>Presenze Camp. Hint.</t>
  </si>
  <si>
    <t>5 Mulini a S. Vittore Olona - 03/02 - Regionale</t>
  </si>
  <si>
    <t>Bedizzole - 06/01 (CDS)</t>
  </si>
  <si>
    <t>Lonato, Parco Pozze - 20/01 )CDS)</t>
  </si>
  <si>
    <t>Parco Colline Badia (BS) 10/02 (CDS)</t>
  </si>
  <si>
    <t>TUTTE LE GARE COMPETITIVE NON CONCOMITANTI CON LA FIDAL CDS</t>
  </si>
  <si>
    <t>Nuvolera - 03-02 - campestre</t>
  </si>
  <si>
    <t>Roncadelle - 24/02</t>
  </si>
  <si>
    <t>Gargnano - 10/03</t>
  </si>
  <si>
    <t>Desenzano del Garda - 24/03</t>
  </si>
  <si>
    <t>Cigole - 01/04</t>
  </si>
  <si>
    <t>Pozzolengo - 17/02</t>
  </si>
  <si>
    <t>Desenzano del Garda 19/04 - Trofeo Visconti (1)</t>
  </si>
  <si>
    <t>Padenghe del Garda 20/04 - Trofeo Visconti (2)</t>
  </si>
  <si>
    <t>Desenzano del Garda 21/04 - Trofeo Visconti (3)</t>
  </si>
  <si>
    <t>Brescia, XX Miglia e XII Miglia - 28/04</t>
  </si>
  <si>
    <t>Nave - Scalata della Maddalena - 04/05</t>
  </si>
  <si>
    <t>Orzinuovi - 12/05</t>
  </si>
  <si>
    <t>Torbiato di Adro - 24/05</t>
  </si>
  <si>
    <t>Gussago - 26/05 - Fase 1 Strada</t>
  </si>
  <si>
    <t>Paratico - 02/06 - Fase 2 Strada</t>
  </si>
  <si>
    <t>Gardone V/T - 08/06</t>
  </si>
  <si>
    <t>Lonato del Garda - 08/06</t>
  </si>
  <si>
    <t>Castrezzato - 23/06 - Fase 3 Strada</t>
  </si>
  <si>
    <t>Camignone - 22/06</t>
  </si>
  <si>
    <t>Vestone "3 campanili" - 07/07</t>
  </si>
  <si>
    <t>Salò (III° miglio del Garda) - 31/07</t>
  </si>
  <si>
    <t>Navazzo di Gargnano - 04/08 - Fase 4 Strada</t>
  </si>
  <si>
    <t>Desenzano - 20/08 - Fase 1 Grand Prix del Basso Sebino</t>
  </si>
  <si>
    <t>Desenzano - 27/08 - Fase 2 Grand Prix del Basso Sebino</t>
  </si>
  <si>
    <t>Rodengo Saiano (Miglio sotto le stelle - 33/08</t>
  </si>
  <si>
    <t>Montirone "MontiRun" - 01/09 - Fase 5 Strada</t>
  </si>
  <si>
    <t>"Grand Prix", Nave - 03/07 - Fase 3</t>
  </si>
  <si>
    <t>"Grand Prixt", Darfo Boario Terme - 10/07 - Fase 4</t>
  </si>
  <si>
    <t>Gardone V/T (sCorriMella) - 08/09</t>
  </si>
  <si>
    <t>Cellatica 14/04 - Fase 1</t>
  </si>
  <si>
    <t>Rodengo Saiano - 01/05 - Fase 2</t>
  </si>
  <si>
    <t>Brixia Half Marathon - 15/09 - Fase 3</t>
  </si>
  <si>
    <t>Breno (1ª Breno-Darfo Boario) - 29/7 - Fase 4</t>
  </si>
  <si>
    <t>Bedizzole - 13/10 - Fase 5</t>
  </si>
  <si>
    <t>Brescia "Scalata Monte Maddalena" - 03/11</t>
  </si>
  <si>
    <t>Padenghe Sul Garda - 24/11 - Fase 6</t>
  </si>
  <si>
    <t>Prati di Calcinato - 05/04</t>
  </si>
  <si>
    <t>Collio di Vobarno - 07/04</t>
  </si>
  <si>
    <t>Carpenedolo - 25/04</t>
  </si>
  <si>
    <t>Lonato - 05/05</t>
  </si>
  <si>
    <t>Sedena di Lonato - 12/05</t>
  </si>
  <si>
    <t>Paitone - 24/05</t>
  </si>
  <si>
    <t>Toscolano Maderno - 31/05</t>
  </si>
  <si>
    <t>Peschiera del Garda - 05/06</t>
  </si>
  <si>
    <t>Muscoline - 12/06</t>
  </si>
  <si>
    <t>Dello - 19/06</t>
  </si>
  <si>
    <t>Gavardo - 21/06</t>
  </si>
  <si>
    <t>Buffalora - 05/07</t>
  </si>
  <si>
    <t>Sabbio Chiese - 07/07</t>
  </si>
  <si>
    <t>"Grand Prix", Salò - 24/04 - Fase 1 - Spostata dal Calvesi</t>
  </si>
  <si>
    <t>Bonus Trittico Vighenzi</t>
  </si>
  <si>
    <t>Cesovo di Marcheno - 19/05 - Corsa in mont.</t>
  </si>
  <si>
    <t>Pompegnino di Vobarno - 16/06 - Fase 1 Mont.</t>
  </si>
  <si>
    <t>Adrara (Bergamo) - 30/06 - Fase 2 Mont. - Camp. Ital. Società</t>
  </si>
  <si>
    <t>Travagliato - 19/05</t>
  </si>
  <si>
    <t>Castiglione delle Stiviere - 10/05</t>
  </si>
  <si>
    <t>"Grand Prix", Desenzano del Garda - 22/05 -Fase 2</t>
  </si>
  <si>
    <t>Gardone Riviera - 27/06</t>
  </si>
  <si>
    <t>"Grand Prixt", Gavardo - 20/07 - Fase 5</t>
  </si>
  <si>
    <t>Castelfranco d'Oglio - 12/07</t>
  </si>
  <si>
    <t>Serle - 14/07</t>
  </si>
  <si>
    <t>Desenzano 13-14/07 - CDS italiani - fase regionale</t>
  </si>
  <si>
    <t>Ghedi - 19/07</t>
  </si>
  <si>
    <t>Bovegno - 21/07</t>
  </si>
  <si>
    <t>Cavriana - 28/07</t>
  </si>
  <si>
    <t>Provaglio Valsabbia - 26/07</t>
  </si>
  <si>
    <t>Clibbio di Sabbio Chiese - 04/08</t>
  </si>
  <si>
    <t>Villanuova sul Clisi 09/08</t>
  </si>
  <si>
    <t>Solferino (Mn) - 11/08</t>
  </si>
  <si>
    <t>Lonato - 18/08</t>
  </si>
  <si>
    <t>"Grand Prix", Salò - 25/09 - Fase 6</t>
  </si>
  <si>
    <t>Rodengo Saiano (Meeting di fine estate) - 12/09</t>
  </si>
  <si>
    <t>Brescia (Brescianina in collina) - 17/11 - Fase 8 Strada</t>
  </si>
  <si>
    <t>Centenaro - 18/08</t>
  </si>
  <si>
    <t>Castelvcovati - 25/08</t>
  </si>
  <si>
    <t>Lonato del Garda- Miglio su strada - 14/09</t>
  </si>
  <si>
    <t>Isorella - 06/09</t>
  </si>
  <si>
    <t>Pontevico 08/09</t>
  </si>
  <si>
    <t>Grole di Castiglione - 22/09</t>
  </si>
  <si>
    <t>Cellatica - 29/09</t>
  </si>
  <si>
    <t>Malonno - 29/09</t>
  </si>
  <si>
    <t>Cazzago San Martino - 06/10 - Fase 6 Strada</t>
  </si>
  <si>
    <t>Chiari - 27/10 - Fase 7 Strada</t>
  </si>
  <si>
    <t>Puegnago del Garda - 20/10</t>
  </si>
  <si>
    <t>Manerba del Garda - 01/11</t>
  </si>
  <si>
    <t>Sirmione - Lugana - 03/11</t>
  </si>
  <si>
    <t xml:space="preserve">Documento aggiornato al 24/11/13 (Revisione 00 del 01/01/13) </t>
  </si>
  <si>
    <t xml:space="preserve">Documento aggiornato al 24/11/2013 (Revisione 00 del 01/01/13) </t>
  </si>
  <si>
    <t>Documento aggiornato al 24/11/13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</si>
</sst>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&quot;Attivo&quot;;&quot;Attivo&quot;;&quot;Disattivo&quot;"/>
  </numFmts>
  <fonts count="36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Harlow Solid Italic"/>
      <family val="5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2"/>
      <color indexed="48"/>
      <name val="Arial"/>
      <family val="2"/>
    </font>
    <font>
      <b/>
      <sz val="12"/>
      <color indexed="20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7"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2" fillId="16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2" fillId="16" borderId="12" xfId="0" applyFont="1" applyFill="1" applyBorder="1" applyAlignment="1" applyProtection="1">
      <alignment horizontal="center"/>
      <protection locked="0"/>
    </xf>
    <xf numFmtId="0" fontId="6" fillId="16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9" fillId="14" borderId="16" xfId="0" applyFont="1" applyFill="1" applyBorder="1" applyAlignment="1" applyProtection="1">
      <alignment horizontal="center" textRotation="90"/>
      <protection locked="0"/>
    </xf>
    <xf numFmtId="0" fontId="9" fillId="9" borderId="16" xfId="0" applyFont="1" applyFill="1" applyBorder="1" applyAlignment="1" applyProtection="1">
      <alignment horizontal="center" textRotation="90"/>
      <protection locked="0"/>
    </xf>
    <xf numFmtId="0" fontId="9" fillId="22" borderId="10" xfId="0" applyFont="1" applyFill="1" applyBorder="1" applyAlignment="1" applyProtection="1">
      <alignment horizontal="center" textRotation="90"/>
      <protection locked="0"/>
    </xf>
    <xf numFmtId="0" fontId="3" fillId="15" borderId="17" xfId="0" applyFont="1" applyFill="1" applyBorder="1" applyAlignment="1" applyProtection="1">
      <alignment horizontal="center"/>
      <protection locked="0"/>
    </xf>
    <xf numFmtId="0" fontId="3" fillId="22" borderId="10" xfId="0" applyFont="1" applyFill="1" applyBorder="1" applyAlignment="1" applyProtection="1">
      <alignment horizontal="center"/>
      <protection locked="0"/>
    </xf>
    <xf numFmtId="0" fontId="3" fillId="9" borderId="10" xfId="0" applyFont="1" applyFill="1" applyBorder="1" applyAlignment="1" applyProtection="1">
      <alignment horizontal="center"/>
      <protection locked="0"/>
    </xf>
    <xf numFmtId="0" fontId="3" fillId="14" borderId="10" xfId="0" applyFont="1" applyFill="1" applyBorder="1" applyAlignment="1" applyProtection="1">
      <alignment horizontal="center"/>
      <protection locked="0"/>
    </xf>
    <xf numFmtId="0" fontId="3" fillId="15" borderId="16" xfId="0" applyFont="1" applyFill="1" applyBorder="1" applyAlignment="1" applyProtection="1">
      <alignment horizontal="center"/>
      <protection locked="0"/>
    </xf>
    <xf numFmtId="0" fontId="3" fillId="20" borderId="10" xfId="0" applyFont="1" applyFill="1" applyBorder="1" applyAlignment="1" applyProtection="1">
      <alignment horizontal="center"/>
      <protection locked="0"/>
    </xf>
    <xf numFmtId="0" fontId="10" fillId="20" borderId="10" xfId="0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wrapText="1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10" fillId="14" borderId="16" xfId="0" applyFont="1" applyFill="1" applyBorder="1" applyAlignment="1" applyProtection="1">
      <alignment horizontal="center" textRotation="90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9" fillId="14" borderId="10" xfId="0" applyFont="1" applyFill="1" applyBorder="1" applyAlignment="1" applyProtection="1">
      <alignment horizontal="center" textRotation="90"/>
      <protection locked="0"/>
    </xf>
    <xf numFmtId="0" fontId="3" fillId="24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22" borderId="17" xfId="0" applyFont="1" applyFill="1" applyBorder="1" applyAlignment="1" applyProtection="1">
      <alignment horizontal="center"/>
      <protection locked="0"/>
    </xf>
    <xf numFmtId="0" fontId="6" fillId="24" borderId="21" xfId="0" applyFont="1" applyFill="1" applyBorder="1" applyAlignment="1" applyProtection="1">
      <alignment horizontal="center"/>
      <protection locked="0"/>
    </xf>
    <xf numFmtId="0" fontId="3" fillId="24" borderId="16" xfId="0" applyFont="1" applyFill="1" applyBorder="1" applyAlignment="1" applyProtection="1">
      <alignment horizontal="center"/>
      <protection locked="0"/>
    </xf>
    <xf numFmtId="0" fontId="3" fillId="24" borderId="16" xfId="0" applyFont="1" applyFill="1" applyBorder="1" applyAlignment="1" applyProtection="1">
      <alignment horizontal="center" textRotation="90"/>
      <protection locked="0"/>
    </xf>
    <xf numFmtId="0" fontId="3" fillId="24" borderId="10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16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center"/>
      <protection locked="0"/>
    </xf>
    <xf numFmtId="0" fontId="3" fillId="16" borderId="23" xfId="0" applyFont="1" applyFill="1" applyBorder="1" applyAlignment="1" applyProtection="1">
      <alignment horizontal="center" vertical="center" wrapText="1"/>
      <protection locked="0"/>
    </xf>
    <xf numFmtId="0" fontId="2" fillId="16" borderId="24" xfId="0" applyFont="1" applyFill="1" applyBorder="1" applyAlignment="1" applyProtection="1">
      <alignment horizontal="center"/>
      <protection locked="0"/>
    </xf>
    <xf numFmtId="0" fontId="2" fillId="16" borderId="23" xfId="0" applyFont="1" applyFill="1" applyBorder="1" applyAlignment="1" applyProtection="1">
      <alignment horizontal="center" vertical="center"/>
      <protection locked="0"/>
    </xf>
    <xf numFmtId="0" fontId="3" fillId="16" borderId="24" xfId="0" applyFont="1" applyFill="1" applyBorder="1" applyAlignment="1" applyProtection="1">
      <alignment horizontal="center" vertical="center" wrapText="1"/>
      <protection locked="0"/>
    </xf>
    <xf numFmtId="0" fontId="3" fillId="16" borderId="25" xfId="0" applyFont="1" applyFill="1" applyBorder="1" applyAlignment="1" applyProtection="1">
      <alignment horizontal="center"/>
      <protection locked="0"/>
    </xf>
    <xf numFmtId="0" fontId="2" fillId="16" borderId="16" xfId="0" applyFont="1" applyFill="1" applyBorder="1" applyAlignment="1" applyProtection="1">
      <alignment horizontal="center"/>
      <protection locked="0"/>
    </xf>
    <xf numFmtId="0" fontId="3" fillId="16" borderId="10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wrapText="1"/>
    </xf>
    <xf numFmtId="0" fontId="0" fillId="15" borderId="10" xfId="0" applyFill="1" applyBorder="1" applyAlignment="1">
      <alignment horizontal="center" textRotation="90"/>
    </xf>
    <xf numFmtId="0" fontId="6" fillId="16" borderId="10" xfId="0" applyFont="1" applyFill="1" applyBorder="1" applyAlignment="1" applyProtection="1">
      <alignment horizontal="center" vertical="center"/>
      <protection locked="0"/>
    </xf>
    <xf numFmtId="0" fontId="3" fillId="24" borderId="27" xfId="0" applyFont="1" applyFill="1" applyBorder="1" applyAlignment="1" applyProtection="1">
      <alignment horizontal="center"/>
      <protection locked="0"/>
    </xf>
    <xf numFmtId="0" fontId="3" fillId="4" borderId="27" xfId="0" applyFont="1" applyFill="1" applyBorder="1" applyAlignment="1" applyProtection="1">
      <alignment horizontal="center"/>
      <protection locked="0"/>
    </xf>
    <xf numFmtId="0" fontId="3" fillId="3" borderId="27" xfId="0" applyFont="1" applyFill="1" applyBorder="1" applyAlignment="1" applyProtection="1">
      <alignment horizont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3" fillId="4" borderId="28" xfId="0" applyFont="1" applyFill="1" applyBorder="1" applyAlignment="1" applyProtection="1">
      <alignment horizontal="center"/>
      <protection locked="0"/>
    </xf>
    <xf numFmtId="0" fontId="14" fillId="16" borderId="10" xfId="0" applyFont="1" applyFill="1" applyBorder="1" applyAlignment="1" applyProtection="1">
      <alignment horizontal="center" vertical="center"/>
      <protection locked="0"/>
    </xf>
    <xf numFmtId="0" fontId="6" fillId="15" borderId="28" xfId="0" applyFon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0" fontId="11" fillId="0" borderId="29" xfId="0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0" fontId="11" fillId="0" borderId="32" xfId="0" applyFont="1" applyFill="1" applyBorder="1" applyAlignment="1" applyProtection="1">
      <alignment horizontal="center"/>
      <protection locked="0"/>
    </xf>
    <xf numFmtId="0" fontId="3" fillId="20" borderId="24" xfId="0" applyFont="1" applyFill="1" applyBorder="1" applyAlignment="1" applyProtection="1">
      <alignment horizontal="center"/>
      <protection locked="0"/>
    </xf>
    <xf numFmtId="0" fontId="12" fillId="24" borderId="10" xfId="0" applyFont="1" applyFill="1" applyBorder="1" applyAlignment="1" applyProtection="1">
      <alignment horizontal="center" vertical="center"/>
      <protection locked="0"/>
    </xf>
    <xf numFmtId="9" fontId="13" fillId="24" borderId="28" xfId="50" applyFont="1" applyFill="1" applyBorder="1" applyAlignment="1" applyProtection="1">
      <alignment horizontal="center"/>
      <protection locked="0"/>
    </xf>
    <xf numFmtId="0" fontId="11" fillId="0" borderId="33" xfId="0" applyFont="1" applyFill="1" applyBorder="1" applyAlignment="1" applyProtection="1">
      <alignment horizontal="center"/>
      <protection locked="0"/>
    </xf>
    <xf numFmtId="0" fontId="11" fillId="0" borderId="34" xfId="0" applyFont="1" applyFill="1" applyBorder="1" applyAlignment="1" applyProtection="1">
      <alignment horizontal="center"/>
      <protection locked="0"/>
    </xf>
    <xf numFmtId="0" fontId="11" fillId="0" borderId="31" xfId="0" applyFont="1" applyFill="1" applyBorder="1" applyAlignment="1" applyProtection="1">
      <alignment horizontal="center"/>
      <protection locked="0"/>
    </xf>
    <xf numFmtId="0" fontId="3" fillId="0" borderId="35" xfId="0" applyFon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/>
    </xf>
    <xf numFmtId="0" fontId="0" fillId="25" borderId="0" xfId="0" applyFill="1" applyAlignment="1" applyProtection="1">
      <alignment wrapText="1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wrapText="1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37" xfId="0" applyFont="1" applyFill="1" applyBorder="1" applyAlignment="1" applyProtection="1">
      <alignment horizontal="center"/>
      <protection/>
    </xf>
    <xf numFmtId="0" fontId="3" fillId="24" borderId="38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 locked="0"/>
    </xf>
    <xf numFmtId="0" fontId="3" fillId="24" borderId="40" xfId="0" applyFont="1" applyFill="1" applyBorder="1" applyAlignment="1" applyProtection="1">
      <alignment horizontal="center"/>
      <protection locked="0"/>
    </xf>
    <xf numFmtId="0" fontId="3" fillId="0" borderId="41" xfId="0" applyFont="1" applyFill="1" applyBorder="1" applyAlignment="1" applyProtection="1">
      <alignment horizontal="center"/>
      <protection locked="0"/>
    </xf>
    <xf numFmtId="0" fontId="3" fillId="22" borderId="27" xfId="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13" fillId="4" borderId="42" xfId="0" applyFont="1" applyFill="1" applyBorder="1" applyAlignment="1" applyProtection="1">
      <alignment horizontal="center"/>
      <protection locked="0"/>
    </xf>
    <xf numFmtId="0" fontId="6" fillId="15" borderId="42" xfId="0" applyFont="1" applyFill="1" applyBorder="1" applyAlignment="1" applyProtection="1">
      <alignment horizontal="center"/>
      <protection locked="0"/>
    </xf>
    <xf numFmtId="0" fontId="3" fillId="0" borderId="32" xfId="0" applyFont="1" applyFill="1" applyBorder="1" applyAlignment="1" applyProtection="1">
      <alignment horizontal="center"/>
      <protection locked="0"/>
    </xf>
    <xf numFmtId="0" fontId="11" fillId="0" borderId="43" xfId="0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0" fontId="3" fillId="0" borderId="44" xfId="0" applyFont="1" applyFill="1" applyBorder="1" applyAlignment="1" applyProtection="1">
      <alignment horizontal="center"/>
      <protection locked="0"/>
    </xf>
    <xf numFmtId="0" fontId="3" fillId="0" borderId="45" xfId="0" applyFont="1" applyFill="1" applyBorder="1" applyAlignment="1" applyProtection="1">
      <alignment horizontal="center"/>
      <protection locked="0"/>
    </xf>
    <xf numFmtId="0" fontId="3" fillId="14" borderId="24" xfId="0" applyFont="1" applyFill="1" applyBorder="1" applyAlignment="1" applyProtection="1">
      <alignment horizontal="center"/>
      <protection locked="0"/>
    </xf>
    <xf numFmtId="0" fontId="13" fillId="4" borderId="27" xfId="0" applyFont="1" applyFill="1" applyBorder="1" applyAlignment="1" applyProtection="1">
      <alignment horizontal="center"/>
      <protection locked="0"/>
    </xf>
    <xf numFmtId="9" fontId="13" fillId="24" borderId="42" xfId="5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9" fillId="20" borderId="16" xfId="0" applyFont="1" applyFill="1" applyBorder="1" applyAlignment="1" applyProtection="1">
      <alignment horizontal="center" textRotation="90"/>
      <protection locked="0"/>
    </xf>
    <xf numFmtId="0" fontId="6" fillId="22" borderId="46" xfId="0" applyFont="1" applyFill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center"/>
      <protection/>
    </xf>
    <xf numFmtId="0" fontId="2" fillId="21" borderId="46" xfId="0" applyFont="1" applyFill="1" applyBorder="1" applyAlignment="1">
      <alignment horizontal="center" vertical="center" wrapText="1"/>
    </xf>
    <xf numFmtId="0" fontId="9" fillId="22" borderId="16" xfId="0" applyFont="1" applyFill="1" applyBorder="1" applyAlignment="1" applyProtection="1">
      <alignment horizontal="center" textRotation="90"/>
      <protection locked="0"/>
    </xf>
    <xf numFmtId="0" fontId="9" fillId="20" borderId="10" xfId="0" applyFont="1" applyFill="1" applyBorder="1" applyAlignment="1" applyProtection="1">
      <alignment horizontal="center" textRotation="90"/>
      <protection locked="0"/>
    </xf>
    <xf numFmtId="0" fontId="34" fillId="0" borderId="0" xfId="0" applyFont="1" applyBorder="1" applyAlignment="1">
      <alignment vertical="center" wrapText="1"/>
    </xf>
    <xf numFmtId="0" fontId="3" fillId="0" borderId="33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39" xfId="0" applyFont="1" applyBorder="1" applyAlignment="1" applyProtection="1">
      <alignment wrapText="1"/>
      <protection/>
    </xf>
    <xf numFmtId="0" fontId="0" fillId="0" borderId="16" xfId="0" applyFont="1" applyBorder="1" applyAlignment="1" applyProtection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>
      <alignment wrapText="1"/>
    </xf>
    <xf numFmtId="0" fontId="3" fillId="0" borderId="47" xfId="0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0" fontId="3" fillId="9" borderId="24" xfId="0" applyFont="1" applyFill="1" applyBorder="1" applyAlignment="1" applyProtection="1">
      <alignment horizontal="center"/>
      <protection locked="0"/>
    </xf>
    <xf numFmtId="0" fontId="0" fillId="25" borderId="0" xfId="0" applyFont="1" applyFill="1" applyAlignment="1" applyProtection="1">
      <alignment wrapText="1"/>
      <protection/>
    </xf>
    <xf numFmtId="0" fontId="3" fillId="14" borderId="21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39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/>
      <protection locked="0"/>
    </xf>
    <xf numFmtId="0" fontId="3" fillId="0" borderId="49" xfId="0" applyFont="1" applyFill="1" applyBorder="1" applyAlignment="1" applyProtection="1">
      <alignment horizontal="center"/>
      <protection locked="0"/>
    </xf>
    <xf numFmtId="0" fontId="35" fillId="0" borderId="0" xfId="0" applyFont="1" applyAlignment="1">
      <alignment wrapText="1"/>
    </xf>
    <xf numFmtId="0" fontId="0" fillId="0" borderId="0" xfId="0" applyFont="1" applyBorder="1" applyAlignment="1" applyProtection="1">
      <alignment wrapText="1"/>
      <protection/>
    </xf>
    <xf numFmtId="0" fontId="3" fillId="0" borderId="28" xfId="0" applyFont="1" applyFill="1" applyBorder="1" applyAlignment="1" applyProtection="1">
      <alignment horizontal="center"/>
      <protection locked="0"/>
    </xf>
    <xf numFmtId="0" fontId="11" fillId="0" borderId="35" xfId="0" applyFont="1" applyFill="1" applyBorder="1" applyAlignment="1" applyProtection="1">
      <alignment horizontal="center"/>
      <protection locked="0"/>
    </xf>
    <xf numFmtId="0" fontId="3" fillId="15" borderId="24" xfId="0" applyFont="1" applyFill="1" applyBorder="1" applyAlignment="1" applyProtection="1">
      <alignment horizontal="center" textRotation="90"/>
      <protection locked="0"/>
    </xf>
    <xf numFmtId="0" fontId="3" fillId="15" borderId="16" xfId="0" applyFont="1" applyFill="1" applyBorder="1" applyAlignment="1" applyProtection="1">
      <alignment horizontal="center" textRotation="90"/>
      <protection locked="0"/>
    </xf>
    <xf numFmtId="0" fontId="34" fillId="0" borderId="12" xfId="0" applyFont="1" applyFill="1" applyBorder="1" applyAlignment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8" fillId="21" borderId="12" xfId="0" applyFont="1" applyFill="1" applyBorder="1" applyAlignment="1" applyProtection="1">
      <alignment horizontal="center" vertical="center" wrapText="1"/>
      <protection/>
    </xf>
    <xf numFmtId="0" fontId="8" fillId="21" borderId="38" xfId="0" applyFont="1" applyFill="1" applyBorder="1" applyAlignment="1" applyProtection="1">
      <alignment horizontal="center" vertical="center" wrapText="1"/>
      <protection/>
    </xf>
    <xf numFmtId="0" fontId="6" fillId="20" borderId="12" xfId="0" applyFont="1" applyFill="1" applyBorder="1" applyAlignment="1" applyProtection="1">
      <alignment horizontal="center"/>
      <protection locked="0"/>
    </xf>
    <xf numFmtId="0" fontId="0" fillId="0" borderId="46" xfId="0" applyBorder="1" applyAlignment="1" applyProtection="1">
      <alignment wrapText="1"/>
      <protection/>
    </xf>
    <xf numFmtId="0" fontId="6" fillId="22" borderId="12" xfId="0" applyFont="1" applyFill="1" applyBorder="1" applyAlignment="1" applyProtection="1">
      <alignment horizontal="center" wrapText="1"/>
      <protection locked="0"/>
    </xf>
    <xf numFmtId="0" fontId="6" fillId="22" borderId="46" xfId="0" applyFont="1" applyFill="1" applyBorder="1" applyAlignment="1" applyProtection="1">
      <alignment horizontal="center" wrapText="1"/>
      <protection locked="0"/>
    </xf>
    <xf numFmtId="0" fontId="0" fillId="0" borderId="46" xfId="0" applyBorder="1" applyAlignment="1" applyProtection="1">
      <alignment horizontal="center" wrapText="1"/>
      <protection/>
    </xf>
    <xf numFmtId="0" fontId="6" fillId="9" borderId="12" xfId="0" applyFont="1" applyFill="1" applyBorder="1" applyAlignment="1" applyProtection="1">
      <alignment horizontal="center"/>
      <protection locked="0"/>
    </xf>
    <xf numFmtId="0" fontId="6" fillId="9" borderId="46" xfId="0" applyFont="1" applyFill="1" applyBorder="1" applyAlignment="1" applyProtection="1">
      <alignment horizontal="center"/>
      <protection locked="0"/>
    </xf>
    <xf numFmtId="0" fontId="7" fillId="21" borderId="12" xfId="0" applyFont="1" applyFill="1" applyBorder="1" applyAlignment="1" applyProtection="1">
      <alignment vertical="center" wrapText="1"/>
      <protection locked="0"/>
    </xf>
    <xf numFmtId="0" fontId="7" fillId="21" borderId="46" xfId="0" applyFont="1" applyFill="1" applyBorder="1" applyAlignment="1" applyProtection="1">
      <alignment vertical="center" wrapText="1"/>
      <protection locked="0"/>
    </xf>
    <xf numFmtId="0" fontId="7" fillId="21" borderId="25" xfId="0" applyFont="1" applyFill="1" applyBorder="1" applyAlignment="1" applyProtection="1">
      <alignment vertical="center" wrapText="1"/>
      <protection locked="0"/>
    </xf>
    <xf numFmtId="0" fontId="7" fillId="21" borderId="21" xfId="0" applyFont="1" applyFill="1" applyBorder="1" applyAlignment="1" applyProtection="1">
      <alignment vertical="center" wrapText="1"/>
      <protection locked="0"/>
    </xf>
    <xf numFmtId="0" fontId="2" fillId="21" borderId="12" xfId="0" applyFont="1" applyFill="1" applyBorder="1" applyAlignment="1" applyProtection="1">
      <alignment horizontal="center" vertical="center" wrapText="1"/>
      <protection/>
    </xf>
    <xf numFmtId="0" fontId="2" fillId="21" borderId="46" xfId="0" applyFont="1" applyFill="1" applyBorder="1" applyAlignment="1" applyProtection="1">
      <alignment horizontal="center" vertical="center" wrapText="1"/>
      <protection/>
    </xf>
    <xf numFmtId="0" fontId="2" fillId="21" borderId="38" xfId="0" applyFont="1" applyFill="1" applyBorder="1" applyAlignment="1" applyProtection="1">
      <alignment horizontal="center" vertical="center" wrapText="1"/>
      <protection/>
    </xf>
    <xf numFmtId="0" fontId="6" fillId="14" borderId="46" xfId="0" applyFont="1" applyFill="1" applyBorder="1" applyAlignment="1" applyProtection="1">
      <alignment horizontal="center"/>
      <protection locked="0"/>
    </xf>
    <xf numFmtId="0" fontId="34" fillId="0" borderId="46" xfId="0" applyFont="1" applyFill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/>
      <protection/>
    </xf>
    <xf numFmtId="0" fontId="3" fillId="0" borderId="46" xfId="0" applyFont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46" xfId="0" applyFont="1" applyBorder="1" applyAlignment="1" applyProtection="1">
      <alignment horizontal="left"/>
      <protection/>
    </xf>
    <xf numFmtId="0" fontId="3" fillId="0" borderId="38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34" fillId="0" borderId="12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8" fillId="21" borderId="12" xfId="0" applyFont="1" applyFill="1" applyBorder="1" applyAlignment="1">
      <alignment horizontal="center" vertical="center" wrapText="1"/>
    </xf>
    <xf numFmtId="0" fontId="8" fillId="21" borderId="38" xfId="0" applyFont="1" applyFill="1" applyBorder="1" applyAlignment="1">
      <alignment horizontal="center" vertical="center" wrapText="1"/>
    </xf>
    <xf numFmtId="0" fontId="6" fillId="20" borderId="46" xfId="0" applyFont="1" applyFill="1" applyBorder="1" applyAlignment="1" applyProtection="1">
      <alignment horizontal="center"/>
      <protection locked="0"/>
    </xf>
    <xf numFmtId="0" fontId="6" fillId="22" borderId="12" xfId="0" applyFont="1" applyFill="1" applyBorder="1" applyAlignment="1" applyProtection="1">
      <alignment horizontal="center"/>
      <protection locked="0"/>
    </xf>
    <xf numFmtId="0" fontId="6" fillId="22" borderId="46" xfId="0" applyFont="1" applyFill="1" applyBorder="1" applyAlignment="1" applyProtection="1">
      <alignment horizontal="center"/>
      <protection locked="0"/>
    </xf>
    <xf numFmtId="0" fontId="2" fillId="21" borderId="12" xfId="0" applyFont="1" applyFill="1" applyBorder="1" applyAlignment="1">
      <alignment horizontal="center" vertical="center" wrapText="1"/>
    </xf>
    <xf numFmtId="0" fontId="2" fillId="21" borderId="46" xfId="0" applyFont="1" applyFill="1" applyBorder="1" applyAlignment="1">
      <alignment horizontal="center" vertical="center" wrapText="1"/>
    </xf>
    <xf numFmtId="0" fontId="2" fillId="21" borderId="38" xfId="0" applyFont="1" applyFill="1" applyBorder="1" applyAlignment="1">
      <alignment horizontal="center" vertical="center" wrapText="1"/>
    </xf>
    <xf numFmtId="0" fontId="6" fillId="14" borderId="12" xfId="0" applyFont="1" applyFill="1" applyBorder="1" applyAlignment="1" applyProtection="1">
      <alignment horizontal="center"/>
      <protection locked="0"/>
    </xf>
    <xf numFmtId="0" fontId="6" fillId="14" borderId="38" xfId="0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 wrapText="1"/>
      <protection/>
    </xf>
    <xf numFmtId="0" fontId="2" fillId="21" borderId="50" xfId="0" applyFont="1" applyFill="1" applyBorder="1" applyAlignment="1" applyProtection="1">
      <alignment horizontal="center" vertical="center" wrapText="1"/>
      <protection/>
    </xf>
    <xf numFmtId="0" fontId="2" fillId="21" borderId="0" xfId="0" applyFont="1" applyFill="1" applyBorder="1" applyAlignment="1" applyProtection="1">
      <alignment horizontal="center" vertical="center" wrapText="1"/>
      <protection/>
    </xf>
    <xf numFmtId="0" fontId="7" fillId="21" borderId="23" xfId="0" applyFont="1" applyFill="1" applyBorder="1" applyAlignment="1" applyProtection="1">
      <alignment horizontal="center" vertical="center" wrapText="1"/>
      <protection locked="0"/>
    </xf>
    <xf numFmtId="0" fontId="7" fillId="21" borderId="25" xfId="0" applyFont="1" applyFill="1" applyBorder="1" applyAlignment="1" applyProtection="1">
      <alignment horizontal="center" vertical="center" wrapText="1"/>
      <protection locked="0"/>
    </xf>
    <xf numFmtId="0" fontId="7" fillId="21" borderId="46" xfId="0" applyFont="1" applyFill="1" applyBorder="1" applyAlignment="1" applyProtection="1">
      <alignment horizontal="center" vertical="center" wrapText="1"/>
      <protection locked="0"/>
    </xf>
    <xf numFmtId="0" fontId="7" fillId="21" borderId="38" xfId="0" applyFont="1" applyFill="1" applyBorder="1" applyAlignment="1" applyProtection="1">
      <alignment horizontal="center" vertical="center" wrapText="1"/>
      <protection locked="0"/>
    </xf>
    <xf numFmtId="0" fontId="6" fillId="14" borderId="41" xfId="0" applyFont="1" applyFill="1" applyBorder="1" applyAlignment="1" applyProtection="1">
      <alignment horizontal="center"/>
      <protection locked="0"/>
    </xf>
    <xf numFmtId="0" fontId="6" fillId="14" borderId="14" xfId="0" applyFont="1" applyFill="1" applyBorder="1" applyAlignment="1" applyProtection="1">
      <alignment horizontal="center"/>
      <protection locked="0"/>
    </xf>
    <xf numFmtId="0" fontId="3" fillId="24" borderId="24" xfId="0" applyFont="1" applyFill="1" applyBorder="1" applyAlignment="1" applyProtection="1">
      <alignment horizontal="center" textRotation="90"/>
      <protection locked="0"/>
    </xf>
    <xf numFmtId="0" fontId="3" fillId="24" borderId="16" xfId="0" applyFont="1" applyFill="1" applyBorder="1" applyAlignment="1" applyProtection="1">
      <alignment horizontal="center" textRotation="90"/>
      <protection locked="0"/>
    </xf>
    <xf numFmtId="0" fontId="7" fillId="21" borderId="12" xfId="0" applyFont="1" applyFill="1" applyBorder="1" applyAlignment="1" applyProtection="1">
      <alignment horizontal="center" vertical="center" wrapText="1"/>
      <protection locked="0"/>
    </xf>
    <xf numFmtId="0" fontId="3" fillId="15" borderId="21" xfId="0" applyFont="1" applyFill="1" applyBorder="1" applyAlignment="1" applyProtection="1">
      <alignment horizontal="center" textRotation="90"/>
      <protection locked="0"/>
    </xf>
    <xf numFmtId="0" fontId="0" fillId="0" borderId="51" xfId="0" applyBorder="1" applyAlignment="1">
      <alignment horizontal="center" textRotation="90"/>
    </xf>
    <xf numFmtId="0" fontId="7" fillId="14" borderId="23" xfId="0" applyFont="1" applyFill="1" applyBorder="1" applyAlignment="1" applyProtection="1">
      <alignment horizontal="center" vertical="center" wrapText="1"/>
      <protection locked="0"/>
    </xf>
    <xf numFmtId="0" fontId="3" fillId="14" borderId="25" xfId="0" applyFont="1" applyFill="1" applyBorder="1" applyAlignment="1">
      <alignment horizontal="center" vertical="center" wrapText="1"/>
    </xf>
    <xf numFmtId="0" fontId="3" fillId="14" borderId="50" xfId="0" applyFont="1" applyFill="1" applyBorder="1" applyAlignment="1">
      <alignment vertical="center" wrapText="1"/>
    </xf>
    <xf numFmtId="0" fontId="3" fillId="14" borderId="0" xfId="0" applyFont="1" applyFill="1" applyAlignment="1">
      <alignment vertical="center" wrapText="1"/>
    </xf>
    <xf numFmtId="0" fontId="3" fillId="4" borderId="24" xfId="0" applyFont="1" applyFill="1" applyBorder="1" applyAlignment="1" applyProtection="1">
      <alignment horizontal="center" textRotation="90"/>
      <protection locked="0"/>
    </xf>
    <xf numFmtId="0" fontId="0" fillId="4" borderId="36" xfId="0" applyFill="1" applyBorder="1" applyAlignment="1">
      <alignment textRotation="90"/>
    </xf>
    <xf numFmtId="0" fontId="0" fillId="0" borderId="4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4" borderId="36" xfId="0" applyFill="1" applyBorder="1" applyAlignment="1">
      <alignment textRotation="9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39" sqref="L39"/>
    </sheetView>
  </sheetViews>
  <sheetFormatPr defaultColWidth="9.140625" defaultRowHeight="12.75"/>
  <cols>
    <col min="1" max="1" width="6.7109375" style="74" customWidth="1"/>
    <col min="2" max="2" width="30.7109375" style="74" customWidth="1"/>
    <col min="3" max="6" width="4.7109375" style="74" customWidth="1"/>
    <col min="7" max="11" width="4.7109375" style="112" customWidth="1"/>
    <col min="12" max="12" width="4.7109375" style="74" customWidth="1"/>
    <col min="13" max="28" width="4.7109375" style="112" customWidth="1"/>
    <col min="29" max="29" width="4.7109375" style="75" customWidth="1"/>
    <col min="30" max="30" width="4.7109375" style="74" customWidth="1"/>
    <col min="31" max="31" width="5.421875" style="74" customWidth="1"/>
    <col min="32" max="16384" width="9.140625" style="74" customWidth="1"/>
  </cols>
  <sheetData>
    <row r="1" spans="1:30" s="1" customFormat="1" ht="54.75" customHeight="1" thickBot="1">
      <c r="A1" s="141" t="s">
        <v>46</v>
      </c>
      <c r="B1" s="142"/>
      <c r="C1" s="154" t="s">
        <v>74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  <c r="O1" s="150" t="s">
        <v>188</v>
      </c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2"/>
      <c r="AD1" s="153"/>
    </row>
    <row r="2" spans="1:30" s="1" customFormat="1" ht="21" customHeight="1" thickBot="1">
      <c r="A2" s="2"/>
      <c r="B2" s="5" t="s">
        <v>48</v>
      </c>
      <c r="C2" s="143" t="s">
        <v>47</v>
      </c>
      <c r="D2" s="144"/>
      <c r="E2" s="144"/>
      <c r="F2" s="144"/>
      <c r="G2" s="145" t="s">
        <v>55</v>
      </c>
      <c r="H2" s="146"/>
      <c r="I2" s="147"/>
      <c r="J2" s="147"/>
      <c r="K2" s="147"/>
      <c r="L2" s="147"/>
      <c r="M2" s="148" t="s">
        <v>50</v>
      </c>
      <c r="N2" s="149"/>
      <c r="O2" s="149"/>
      <c r="P2" s="149"/>
      <c r="Q2" s="149"/>
      <c r="R2" s="149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32"/>
      <c r="AD2" s="136" t="s">
        <v>59</v>
      </c>
    </row>
    <row r="3" spans="1:30" s="1" customFormat="1" ht="49.5" customHeight="1" thickBot="1">
      <c r="A3" s="2"/>
      <c r="B3" s="5" t="s">
        <v>49</v>
      </c>
      <c r="C3" s="109" t="s">
        <v>98</v>
      </c>
      <c r="D3" s="109" t="s">
        <v>99</v>
      </c>
      <c r="E3" s="109" t="s">
        <v>100</v>
      </c>
      <c r="F3" s="18"/>
      <c r="G3" s="11" t="s">
        <v>131</v>
      </c>
      <c r="H3" s="11" t="s">
        <v>132</v>
      </c>
      <c r="I3" s="11" t="s">
        <v>133</v>
      </c>
      <c r="J3" s="11" t="s">
        <v>134</v>
      </c>
      <c r="K3" s="11" t="s">
        <v>135</v>
      </c>
      <c r="L3" s="11" t="s">
        <v>137</v>
      </c>
      <c r="M3" s="10" t="s">
        <v>151</v>
      </c>
      <c r="N3" s="10" t="s">
        <v>158</v>
      </c>
      <c r="O3" s="10" t="s">
        <v>128</v>
      </c>
      <c r="P3" s="10" t="s">
        <v>129</v>
      </c>
      <c r="Q3" s="10" t="s">
        <v>160</v>
      </c>
      <c r="R3" s="10" t="s">
        <v>172</v>
      </c>
      <c r="S3" s="9" t="s">
        <v>115</v>
      </c>
      <c r="T3" s="9" t="s">
        <v>116</v>
      </c>
      <c r="U3" s="9" t="s">
        <v>154</v>
      </c>
      <c r="V3" s="9" t="s">
        <v>119</v>
      </c>
      <c r="W3" s="9" t="s">
        <v>155</v>
      </c>
      <c r="X3" s="9" t="s">
        <v>123</v>
      </c>
      <c r="Y3" s="9" t="s">
        <v>127</v>
      </c>
      <c r="Z3" s="9" t="s">
        <v>183</v>
      </c>
      <c r="AA3" s="9" t="s">
        <v>184</v>
      </c>
      <c r="AB3" s="9" t="s">
        <v>174</v>
      </c>
      <c r="AC3" s="34" t="s">
        <v>52</v>
      </c>
      <c r="AD3" s="137"/>
    </row>
    <row r="4" spans="1:30" s="1" customFormat="1" ht="27.75" customHeight="1" thickBot="1">
      <c r="A4" s="2" t="s">
        <v>45</v>
      </c>
      <c r="B4" s="4" t="s">
        <v>0</v>
      </c>
      <c r="C4" s="17">
        <f>COUNTIF(C5:C52,"7")</f>
        <v>31</v>
      </c>
      <c r="D4" s="17">
        <f>COUNTIF(D5:D52,"7")</f>
        <v>32</v>
      </c>
      <c r="E4" s="17">
        <f>COUNTIF(E5:E52,"7")+2</f>
        <v>31</v>
      </c>
      <c r="F4" s="17">
        <f>COUNTIF(F5:F52,"7")</f>
        <v>0</v>
      </c>
      <c r="G4" s="13">
        <f>COUNTIF(G5:G53,"7")+1</f>
        <v>22</v>
      </c>
      <c r="H4" s="13">
        <f>COUNTIF(H5:H53,"7")+1</f>
        <v>14</v>
      </c>
      <c r="I4" s="13">
        <f aca="true" t="shared" si="0" ref="I4:P4">COUNTIF(I5:I53,"7")</f>
        <v>13</v>
      </c>
      <c r="J4" s="13">
        <f t="shared" si="0"/>
        <v>8</v>
      </c>
      <c r="K4" s="13">
        <f t="shared" si="0"/>
        <v>20</v>
      </c>
      <c r="L4" s="13">
        <f t="shared" si="0"/>
        <v>20</v>
      </c>
      <c r="M4" s="14">
        <f t="shared" si="0"/>
        <v>12</v>
      </c>
      <c r="N4" s="122">
        <f t="shared" si="0"/>
        <v>14</v>
      </c>
      <c r="O4" s="14">
        <f t="shared" si="0"/>
        <v>13</v>
      </c>
      <c r="P4" s="14">
        <f t="shared" si="0"/>
        <v>7</v>
      </c>
      <c r="Q4" s="14">
        <f>COUNTIF(Q5:Q53,"7")</f>
        <v>15</v>
      </c>
      <c r="R4" s="14">
        <f>COUNTIF(R5:R53,"7")</f>
        <v>4</v>
      </c>
      <c r="S4" s="124">
        <f>COUNTIF(S5:S53,"7")+1</f>
        <v>32</v>
      </c>
      <c r="T4" s="15">
        <f>COUNTIF(T5:T53,"7")+1</f>
        <v>27</v>
      </c>
      <c r="U4" s="15">
        <f aca="true" t="shared" si="1" ref="U4:AB4">COUNTIF(U5:U53,"7")</f>
        <v>7</v>
      </c>
      <c r="V4" s="15">
        <f t="shared" si="1"/>
        <v>23</v>
      </c>
      <c r="W4" s="15">
        <f>COUNTIF(W5:W53,"10")</f>
        <v>7</v>
      </c>
      <c r="X4" s="15">
        <f t="shared" si="1"/>
        <v>22</v>
      </c>
      <c r="Y4" s="15">
        <f t="shared" si="1"/>
        <v>30</v>
      </c>
      <c r="Z4" s="15">
        <f t="shared" si="1"/>
        <v>23</v>
      </c>
      <c r="AA4" s="15">
        <f t="shared" si="1"/>
        <v>21</v>
      </c>
      <c r="AB4" s="15">
        <f t="shared" si="1"/>
        <v>23</v>
      </c>
      <c r="AC4" s="33">
        <f>SUM(AC5:AC52)</f>
        <v>470</v>
      </c>
      <c r="AD4" s="16"/>
    </row>
    <row r="5" spans="1:30" ht="28.5" customHeight="1" thickBot="1">
      <c r="A5" s="2">
        <v>1</v>
      </c>
      <c r="B5" s="6" t="s">
        <v>1</v>
      </c>
      <c r="C5" s="80">
        <v>7</v>
      </c>
      <c r="D5" s="3">
        <v>7</v>
      </c>
      <c r="E5" s="26" t="s">
        <v>87</v>
      </c>
      <c r="F5" s="61"/>
      <c r="G5" s="8">
        <v>7</v>
      </c>
      <c r="H5" s="26" t="s">
        <v>87</v>
      </c>
      <c r="I5" s="26" t="s">
        <v>87</v>
      </c>
      <c r="J5" s="26" t="s">
        <v>87</v>
      </c>
      <c r="K5" s="26" t="s">
        <v>87</v>
      </c>
      <c r="L5" s="26" t="s">
        <v>87</v>
      </c>
      <c r="M5" s="36">
        <v>7</v>
      </c>
      <c r="N5" s="61" t="s">
        <v>87</v>
      </c>
      <c r="O5" s="61" t="s">
        <v>87</v>
      </c>
      <c r="P5" s="61" t="s">
        <v>87</v>
      </c>
      <c r="Q5" s="61" t="s">
        <v>87</v>
      </c>
      <c r="R5" s="61" t="s">
        <v>87</v>
      </c>
      <c r="S5" s="73">
        <v>7</v>
      </c>
      <c r="T5" s="3">
        <v>7</v>
      </c>
      <c r="U5" s="61" t="s">
        <v>87</v>
      </c>
      <c r="V5" s="61" t="s">
        <v>87</v>
      </c>
      <c r="W5" s="61" t="s">
        <v>87</v>
      </c>
      <c r="X5" s="61" t="s">
        <v>87</v>
      </c>
      <c r="Y5" s="3">
        <v>7</v>
      </c>
      <c r="Z5" s="3">
        <v>7</v>
      </c>
      <c r="AA5" s="3">
        <v>7</v>
      </c>
      <c r="AB5" s="61" t="s">
        <v>87</v>
      </c>
      <c r="AC5" s="35">
        <f aca="true" t="shared" si="2" ref="AC5:AC20">COUNTIF(C5:AB5,"7")+COUNTIF(C5:AB5,"10")+COUNTIF(C5:AB5,"8")</f>
        <v>9</v>
      </c>
      <c r="AD5" s="12">
        <f aca="true" t="shared" si="3" ref="AD5:AD52">SUM(C5:AB5)</f>
        <v>63</v>
      </c>
    </row>
    <row r="6" spans="1:30" ht="28.5" customHeight="1" thickBot="1">
      <c r="A6" s="2">
        <v>2</v>
      </c>
      <c r="B6" s="6" t="s">
        <v>80</v>
      </c>
      <c r="C6" s="8">
        <v>7</v>
      </c>
      <c r="D6" s="26" t="s">
        <v>87</v>
      </c>
      <c r="E6" s="26" t="s">
        <v>87</v>
      </c>
      <c r="F6" s="61"/>
      <c r="G6" s="26" t="s">
        <v>87</v>
      </c>
      <c r="H6" s="26" t="s">
        <v>87</v>
      </c>
      <c r="I6" s="26" t="s">
        <v>87</v>
      </c>
      <c r="J6" s="26" t="s">
        <v>87</v>
      </c>
      <c r="K6" s="26" t="s">
        <v>87</v>
      </c>
      <c r="L6" s="26" t="s">
        <v>87</v>
      </c>
      <c r="M6" s="97" t="s">
        <v>87</v>
      </c>
      <c r="N6" s="82" t="s">
        <v>87</v>
      </c>
      <c r="O6" s="61" t="s">
        <v>87</v>
      </c>
      <c r="P6" s="61" t="s">
        <v>87</v>
      </c>
      <c r="Q6" s="61" t="s">
        <v>87</v>
      </c>
      <c r="R6" s="61" t="s">
        <v>87</v>
      </c>
      <c r="S6" s="3">
        <v>7</v>
      </c>
      <c r="T6" s="82" t="s">
        <v>87</v>
      </c>
      <c r="U6" s="61" t="s">
        <v>87</v>
      </c>
      <c r="V6" s="61" t="s">
        <v>87</v>
      </c>
      <c r="W6" s="61" t="s">
        <v>87</v>
      </c>
      <c r="X6" s="61" t="s">
        <v>87</v>
      </c>
      <c r="Y6" s="61" t="s">
        <v>87</v>
      </c>
      <c r="Z6" s="61" t="s">
        <v>87</v>
      </c>
      <c r="AA6" s="61" t="s">
        <v>87</v>
      </c>
      <c r="AB6" s="61" t="s">
        <v>87</v>
      </c>
      <c r="AC6" s="35">
        <f t="shared" si="2"/>
        <v>2</v>
      </c>
      <c r="AD6" s="12">
        <f t="shared" si="3"/>
        <v>14</v>
      </c>
    </row>
    <row r="7" spans="1:30" ht="28.5" customHeight="1" thickBot="1">
      <c r="A7" s="2">
        <v>3</v>
      </c>
      <c r="B7" s="6" t="s">
        <v>94</v>
      </c>
      <c r="C7" s="26" t="s">
        <v>87</v>
      </c>
      <c r="D7" s="60">
        <v>7</v>
      </c>
      <c r="E7" s="60">
        <v>7</v>
      </c>
      <c r="F7" s="61"/>
      <c r="G7" s="3">
        <v>7</v>
      </c>
      <c r="H7" s="3">
        <v>7</v>
      </c>
      <c r="I7" s="3">
        <v>7</v>
      </c>
      <c r="J7" s="36">
        <v>7</v>
      </c>
      <c r="K7" s="26" t="s">
        <v>87</v>
      </c>
      <c r="L7" s="23">
        <v>7</v>
      </c>
      <c r="M7" s="3">
        <v>7</v>
      </c>
      <c r="N7" s="3">
        <v>7</v>
      </c>
      <c r="O7" s="3">
        <v>7</v>
      </c>
      <c r="P7" s="61" t="s">
        <v>87</v>
      </c>
      <c r="Q7" s="3">
        <v>7</v>
      </c>
      <c r="R7" s="61" t="s">
        <v>87</v>
      </c>
      <c r="S7" s="3">
        <v>7</v>
      </c>
      <c r="T7" s="3">
        <v>7</v>
      </c>
      <c r="U7" s="3">
        <v>7</v>
      </c>
      <c r="V7" s="3">
        <v>7</v>
      </c>
      <c r="W7" s="3">
        <v>10</v>
      </c>
      <c r="X7" s="3">
        <v>7</v>
      </c>
      <c r="Y7" s="3">
        <v>7</v>
      </c>
      <c r="Z7" s="3">
        <v>7</v>
      </c>
      <c r="AA7" s="3">
        <v>7</v>
      </c>
      <c r="AB7" s="3">
        <v>7</v>
      </c>
      <c r="AC7" s="35">
        <f t="shared" si="2"/>
        <v>21</v>
      </c>
      <c r="AD7" s="12">
        <f t="shared" si="3"/>
        <v>150</v>
      </c>
    </row>
    <row r="8" spans="1:30" ht="28.5" customHeight="1" thickBot="1">
      <c r="A8" s="2">
        <v>4</v>
      </c>
      <c r="B8" s="6" t="s">
        <v>2</v>
      </c>
      <c r="C8" s="96" t="s">
        <v>87</v>
      </c>
      <c r="D8" s="60">
        <v>7</v>
      </c>
      <c r="E8" s="60">
        <v>7</v>
      </c>
      <c r="F8" s="22"/>
      <c r="G8" s="3">
        <v>7</v>
      </c>
      <c r="H8" s="26" t="s">
        <v>87</v>
      </c>
      <c r="I8" s="26" t="s">
        <v>87</v>
      </c>
      <c r="J8" s="26" t="s">
        <v>87</v>
      </c>
      <c r="K8" s="26" t="s">
        <v>87</v>
      </c>
      <c r="L8" s="26" t="s">
        <v>87</v>
      </c>
      <c r="M8" s="97" t="s">
        <v>87</v>
      </c>
      <c r="N8" s="61" t="s">
        <v>87</v>
      </c>
      <c r="O8" s="61" t="s">
        <v>87</v>
      </c>
      <c r="P8" s="61" t="s">
        <v>87</v>
      </c>
      <c r="Q8" s="61" t="s">
        <v>87</v>
      </c>
      <c r="R8" s="61" t="s">
        <v>87</v>
      </c>
      <c r="S8" s="3">
        <v>7</v>
      </c>
      <c r="T8" s="3">
        <v>7</v>
      </c>
      <c r="U8" s="61" t="s">
        <v>87</v>
      </c>
      <c r="V8" s="3">
        <v>7</v>
      </c>
      <c r="W8" s="61" t="s">
        <v>87</v>
      </c>
      <c r="X8" s="61" t="s">
        <v>87</v>
      </c>
      <c r="Y8" s="61" t="s">
        <v>87</v>
      </c>
      <c r="Z8" s="61" t="s">
        <v>87</v>
      </c>
      <c r="AA8" s="61" t="s">
        <v>87</v>
      </c>
      <c r="AB8" s="61" t="s">
        <v>87</v>
      </c>
      <c r="AC8" s="35">
        <f t="shared" si="2"/>
        <v>6</v>
      </c>
      <c r="AD8" s="12">
        <f t="shared" si="3"/>
        <v>42</v>
      </c>
    </row>
    <row r="9" spans="1:30" ht="28.5" customHeight="1" thickBot="1">
      <c r="A9" s="2">
        <v>5</v>
      </c>
      <c r="B9" s="6" t="s">
        <v>3</v>
      </c>
      <c r="C9" s="61" t="s">
        <v>87</v>
      </c>
      <c r="D9" s="27" t="s">
        <v>87</v>
      </c>
      <c r="E9" s="26" t="s">
        <v>87</v>
      </c>
      <c r="F9" s="61"/>
      <c r="G9" s="26" t="s">
        <v>87</v>
      </c>
      <c r="H9" s="26" t="s">
        <v>87</v>
      </c>
      <c r="I9" s="3">
        <v>7</v>
      </c>
      <c r="J9" s="26" t="s">
        <v>87</v>
      </c>
      <c r="K9" s="36">
        <v>7</v>
      </c>
      <c r="L9" s="23">
        <v>7</v>
      </c>
      <c r="M9" s="97" t="s">
        <v>87</v>
      </c>
      <c r="N9" s="82" t="s">
        <v>87</v>
      </c>
      <c r="O9" s="61" t="s">
        <v>87</v>
      </c>
      <c r="P9" s="61" t="s">
        <v>87</v>
      </c>
      <c r="Q9" s="61" t="s">
        <v>87</v>
      </c>
      <c r="R9" s="61" t="s">
        <v>87</v>
      </c>
      <c r="S9" s="61" t="s">
        <v>87</v>
      </c>
      <c r="T9" s="3">
        <v>7</v>
      </c>
      <c r="U9" s="61" t="s">
        <v>87</v>
      </c>
      <c r="V9" s="61" t="s">
        <v>87</v>
      </c>
      <c r="W9" s="61" t="s">
        <v>87</v>
      </c>
      <c r="X9" s="61" t="s">
        <v>87</v>
      </c>
      <c r="Y9" s="3">
        <v>7</v>
      </c>
      <c r="Z9" s="3">
        <v>7</v>
      </c>
      <c r="AA9" s="61" t="s">
        <v>87</v>
      </c>
      <c r="AB9" s="61" t="s">
        <v>87</v>
      </c>
      <c r="AC9" s="35">
        <f t="shared" si="2"/>
        <v>6</v>
      </c>
      <c r="AD9" s="12">
        <f t="shared" si="3"/>
        <v>42</v>
      </c>
    </row>
    <row r="10" spans="1:30" ht="28.5" customHeight="1" thickBot="1">
      <c r="A10" s="2">
        <v>6</v>
      </c>
      <c r="B10" s="6" t="s">
        <v>4</v>
      </c>
      <c r="C10" s="8">
        <v>7</v>
      </c>
      <c r="D10" s="60">
        <v>7</v>
      </c>
      <c r="E10" s="60">
        <v>7</v>
      </c>
      <c r="F10" s="3"/>
      <c r="G10" s="26" t="s">
        <v>87</v>
      </c>
      <c r="H10" s="26" t="s">
        <v>87</v>
      </c>
      <c r="I10" s="26" t="s">
        <v>87</v>
      </c>
      <c r="J10" s="26" t="s">
        <v>87</v>
      </c>
      <c r="K10" s="26" t="s">
        <v>87</v>
      </c>
      <c r="L10" s="26" t="s">
        <v>87</v>
      </c>
      <c r="M10" s="97" t="s">
        <v>87</v>
      </c>
      <c r="N10" s="82" t="s">
        <v>87</v>
      </c>
      <c r="O10" s="61" t="s">
        <v>87</v>
      </c>
      <c r="P10" s="61" t="s">
        <v>87</v>
      </c>
      <c r="Q10" s="3">
        <v>7</v>
      </c>
      <c r="R10" s="61" t="s">
        <v>87</v>
      </c>
      <c r="S10" s="61" t="s">
        <v>87</v>
      </c>
      <c r="T10" s="82" t="s">
        <v>87</v>
      </c>
      <c r="U10" s="61" t="s">
        <v>87</v>
      </c>
      <c r="V10" s="61" t="s">
        <v>87</v>
      </c>
      <c r="W10" s="61" t="s">
        <v>87</v>
      </c>
      <c r="X10" s="3">
        <v>7</v>
      </c>
      <c r="Y10" s="61" t="s">
        <v>87</v>
      </c>
      <c r="Z10" s="3">
        <v>7</v>
      </c>
      <c r="AA10" s="3">
        <v>7</v>
      </c>
      <c r="AB10" s="3">
        <v>7</v>
      </c>
      <c r="AC10" s="35">
        <f t="shared" si="2"/>
        <v>8</v>
      </c>
      <c r="AD10" s="12">
        <f t="shared" si="3"/>
        <v>56</v>
      </c>
    </row>
    <row r="11" spans="1:30" ht="28.5" customHeight="1" thickBot="1">
      <c r="A11" s="2">
        <v>7</v>
      </c>
      <c r="B11" s="6" t="s">
        <v>5</v>
      </c>
      <c r="C11" s="8">
        <v>7</v>
      </c>
      <c r="D11" s="60">
        <v>7</v>
      </c>
      <c r="E11" s="60">
        <v>7</v>
      </c>
      <c r="F11" s="61"/>
      <c r="G11" s="26" t="s">
        <v>87</v>
      </c>
      <c r="H11" s="26" t="s">
        <v>87</v>
      </c>
      <c r="I11" s="26" t="s">
        <v>87</v>
      </c>
      <c r="J11" s="26" t="s">
        <v>87</v>
      </c>
      <c r="K11" s="26" t="s">
        <v>87</v>
      </c>
      <c r="L11" s="26" t="s">
        <v>87</v>
      </c>
      <c r="M11" s="97" t="s">
        <v>87</v>
      </c>
      <c r="N11" s="82" t="s">
        <v>87</v>
      </c>
      <c r="O11" s="61" t="s">
        <v>87</v>
      </c>
      <c r="P11" s="61" t="s">
        <v>87</v>
      </c>
      <c r="Q11" s="61" t="s">
        <v>87</v>
      </c>
      <c r="R11" s="61" t="s">
        <v>87</v>
      </c>
      <c r="S11" s="3">
        <v>7</v>
      </c>
      <c r="T11" s="3">
        <v>7</v>
      </c>
      <c r="U11" s="61" t="s">
        <v>87</v>
      </c>
      <c r="V11" s="61" t="s">
        <v>87</v>
      </c>
      <c r="W11" s="61" t="s">
        <v>87</v>
      </c>
      <c r="X11" s="61" t="s">
        <v>87</v>
      </c>
      <c r="Y11" s="61" t="s">
        <v>87</v>
      </c>
      <c r="Z11" s="3">
        <v>7</v>
      </c>
      <c r="AA11" s="61" t="s">
        <v>87</v>
      </c>
      <c r="AB11" s="61" t="s">
        <v>87</v>
      </c>
      <c r="AC11" s="35">
        <f t="shared" si="2"/>
        <v>6</v>
      </c>
      <c r="AD11" s="12">
        <f t="shared" si="3"/>
        <v>42</v>
      </c>
    </row>
    <row r="12" spans="1:30" ht="28.5" customHeight="1" thickBot="1">
      <c r="A12" s="2">
        <v>8</v>
      </c>
      <c r="B12" s="6" t="s">
        <v>81</v>
      </c>
      <c r="C12" s="62">
        <v>7</v>
      </c>
      <c r="D12" s="60">
        <v>7</v>
      </c>
      <c r="E12" s="60">
        <v>7</v>
      </c>
      <c r="F12" s="3"/>
      <c r="G12" s="26" t="s">
        <v>87</v>
      </c>
      <c r="H12" s="26" t="s">
        <v>87</v>
      </c>
      <c r="I12" s="26" t="s">
        <v>87</v>
      </c>
      <c r="J12" s="26" t="s">
        <v>87</v>
      </c>
      <c r="K12" s="26" t="s">
        <v>87</v>
      </c>
      <c r="L12" s="26" t="s">
        <v>87</v>
      </c>
      <c r="M12" s="97" t="s">
        <v>87</v>
      </c>
      <c r="N12" s="82" t="s">
        <v>87</v>
      </c>
      <c r="O12" s="61" t="s">
        <v>87</v>
      </c>
      <c r="P12" s="61" t="s">
        <v>87</v>
      </c>
      <c r="Q12" s="61" t="s">
        <v>87</v>
      </c>
      <c r="R12" s="61" t="s">
        <v>87</v>
      </c>
      <c r="S12" s="61" t="s">
        <v>87</v>
      </c>
      <c r="T12" s="82" t="s">
        <v>87</v>
      </c>
      <c r="U12" s="61" t="s">
        <v>87</v>
      </c>
      <c r="V12" s="61" t="s">
        <v>87</v>
      </c>
      <c r="W12" s="61" t="s">
        <v>87</v>
      </c>
      <c r="X12" s="61" t="s">
        <v>87</v>
      </c>
      <c r="Y12" s="61" t="s">
        <v>87</v>
      </c>
      <c r="Z12" s="61" t="s">
        <v>87</v>
      </c>
      <c r="AA12" s="61" t="s">
        <v>87</v>
      </c>
      <c r="AB12" s="61" t="s">
        <v>87</v>
      </c>
      <c r="AC12" s="35">
        <f t="shared" si="2"/>
        <v>3</v>
      </c>
      <c r="AD12" s="12">
        <f t="shared" si="3"/>
        <v>21</v>
      </c>
    </row>
    <row r="13" spans="1:30" ht="28.5" customHeight="1" thickBot="1">
      <c r="A13" s="2">
        <v>9</v>
      </c>
      <c r="B13" s="6" t="s">
        <v>44</v>
      </c>
      <c r="C13" s="62">
        <v>7</v>
      </c>
      <c r="D13" s="60">
        <v>7</v>
      </c>
      <c r="E13" s="26" t="s">
        <v>87</v>
      </c>
      <c r="F13" s="61"/>
      <c r="G13" s="3">
        <v>7</v>
      </c>
      <c r="H13" s="3">
        <v>7</v>
      </c>
      <c r="I13" s="3">
        <v>7</v>
      </c>
      <c r="J13" s="36">
        <v>7</v>
      </c>
      <c r="K13" s="36">
        <v>7</v>
      </c>
      <c r="L13" s="23">
        <v>7</v>
      </c>
      <c r="M13" s="26" t="s">
        <v>87</v>
      </c>
      <c r="N13" s="3">
        <v>7</v>
      </c>
      <c r="O13" s="3">
        <v>7</v>
      </c>
      <c r="P13" s="61" t="s">
        <v>87</v>
      </c>
      <c r="Q13" s="3">
        <v>7</v>
      </c>
      <c r="R13" s="134">
        <v>7</v>
      </c>
      <c r="S13" s="3">
        <v>7</v>
      </c>
      <c r="T13" s="3">
        <v>7</v>
      </c>
      <c r="U13" s="3">
        <v>7</v>
      </c>
      <c r="V13" s="3">
        <v>7</v>
      </c>
      <c r="W13" s="61" t="s">
        <v>87</v>
      </c>
      <c r="X13" s="3">
        <v>7</v>
      </c>
      <c r="Y13" s="3">
        <v>7</v>
      </c>
      <c r="Z13" s="3">
        <v>7</v>
      </c>
      <c r="AA13" s="61" t="s">
        <v>87</v>
      </c>
      <c r="AB13" s="3">
        <v>7</v>
      </c>
      <c r="AC13" s="35">
        <f t="shared" si="2"/>
        <v>20</v>
      </c>
      <c r="AD13" s="12">
        <f t="shared" si="3"/>
        <v>140</v>
      </c>
    </row>
    <row r="14" spans="1:30" ht="28.5" customHeight="1" thickBot="1">
      <c r="A14" s="2">
        <v>10</v>
      </c>
      <c r="B14" s="6" t="s">
        <v>6</v>
      </c>
      <c r="C14" s="62">
        <v>7</v>
      </c>
      <c r="D14" s="60">
        <v>7</v>
      </c>
      <c r="E14" s="60">
        <v>7</v>
      </c>
      <c r="F14" s="61"/>
      <c r="G14" s="3">
        <v>7</v>
      </c>
      <c r="H14" s="3">
        <v>7</v>
      </c>
      <c r="I14" s="3">
        <v>7</v>
      </c>
      <c r="J14" s="26" t="s">
        <v>87</v>
      </c>
      <c r="K14" s="26" t="s">
        <v>87</v>
      </c>
      <c r="L14" s="26" t="s">
        <v>87</v>
      </c>
      <c r="M14" s="97" t="s">
        <v>87</v>
      </c>
      <c r="N14" s="61" t="s">
        <v>87</v>
      </c>
      <c r="O14" s="61" t="s">
        <v>87</v>
      </c>
      <c r="P14" s="61" t="s">
        <v>87</v>
      </c>
      <c r="Q14" s="61" t="s">
        <v>87</v>
      </c>
      <c r="R14" s="61" t="s">
        <v>87</v>
      </c>
      <c r="S14" s="3">
        <v>7</v>
      </c>
      <c r="T14" s="3">
        <v>7</v>
      </c>
      <c r="U14" s="61" t="s">
        <v>87</v>
      </c>
      <c r="V14" s="3">
        <v>7</v>
      </c>
      <c r="W14" s="61" t="s">
        <v>87</v>
      </c>
      <c r="X14" s="3">
        <v>7</v>
      </c>
      <c r="Y14" s="3">
        <v>7</v>
      </c>
      <c r="Z14" s="61" t="s">
        <v>87</v>
      </c>
      <c r="AA14" s="3">
        <v>7</v>
      </c>
      <c r="AB14" s="61" t="s">
        <v>87</v>
      </c>
      <c r="AC14" s="35">
        <f t="shared" si="2"/>
        <v>12</v>
      </c>
      <c r="AD14" s="12">
        <f t="shared" si="3"/>
        <v>84</v>
      </c>
    </row>
    <row r="15" spans="1:30" ht="28.5" customHeight="1" thickBot="1">
      <c r="A15" s="2">
        <v>11</v>
      </c>
      <c r="B15" s="6" t="s">
        <v>7</v>
      </c>
      <c r="C15" s="26" t="s">
        <v>87</v>
      </c>
      <c r="D15" s="60">
        <v>7</v>
      </c>
      <c r="E15" s="26" t="s">
        <v>87</v>
      </c>
      <c r="F15" s="3"/>
      <c r="G15" s="26" t="s">
        <v>87</v>
      </c>
      <c r="H15" s="26" t="s">
        <v>87</v>
      </c>
      <c r="I15" s="26" t="s">
        <v>87</v>
      </c>
      <c r="J15" s="26" t="s">
        <v>87</v>
      </c>
      <c r="K15" s="36">
        <v>7</v>
      </c>
      <c r="L15" s="23">
        <v>7</v>
      </c>
      <c r="M15" s="97" t="s">
        <v>87</v>
      </c>
      <c r="N15" s="82" t="s">
        <v>87</v>
      </c>
      <c r="O15" s="61" t="s">
        <v>87</v>
      </c>
      <c r="P15" s="61" t="s">
        <v>87</v>
      </c>
      <c r="Q15" s="3">
        <v>7</v>
      </c>
      <c r="R15" s="61" t="s">
        <v>87</v>
      </c>
      <c r="S15" s="3">
        <v>7</v>
      </c>
      <c r="T15" s="3">
        <v>7</v>
      </c>
      <c r="U15" s="61" t="s">
        <v>87</v>
      </c>
      <c r="V15" s="3">
        <v>7</v>
      </c>
      <c r="W15" s="61" t="s">
        <v>87</v>
      </c>
      <c r="X15" s="3">
        <v>7</v>
      </c>
      <c r="Y15" s="3">
        <v>7</v>
      </c>
      <c r="Z15" s="61" t="s">
        <v>87</v>
      </c>
      <c r="AA15" s="61" t="s">
        <v>87</v>
      </c>
      <c r="AB15" s="3">
        <v>7</v>
      </c>
      <c r="AC15" s="35">
        <f t="shared" si="2"/>
        <v>10</v>
      </c>
      <c r="AD15" s="12">
        <f t="shared" si="3"/>
        <v>70</v>
      </c>
    </row>
    <row r="16" spans="1:30" ht="28.5" customHeight="1" thickBot="1">
      <c r="A16" s="2">
        <v>12</v>
      </c>
      <c r="B16" s="6" t="s">
        <v>8</v>
      </c>
      <c r="C16" s="26" t="s">
        <v>87</v>
      </c>
      <c r="D16" s="60">
        <v>7</v>
      </c>
      <c r="E16" s="60">
        <v>7</v>
      </c>
      <c r="F16" s="61"/>
      <c r="G16" s="26" t="s">
        <v>87</v>
      </c>
      <c r="H16" s="26" t="s">
        <v>87</v>
      </c>
      <c r="I16" s="26" t="s">
        <v>87</v>
      </c>
      <c r="J16" s="26" t="s">
        <v>87</v>
      </c>
      <c r="K16" s="36">
        <v>7</v>
      </c>
      <c r="L16" s="26" t="s">
        <v>87</v>
      </c>
      <c r="M16" s="97" t="s">
        <v>87</v>
      </c>
      <c r="N16" s="82" t="s">
        <v>87</v>
      </c>
      <c r="O16" s="61" t="s">
        <v>87</v>
      </c>
      <c r="P16" s="61" t="s">
        <v>87</v>
      </c>
      <c r="Q16" s="61" t="s">
        <v>87</v>
      </c>
      <c r="R16" s="61" t="s">
        <v>87</v>
      </c>
      <c r="S16" s="3">
        <v>7</v>
      </c>
      <c r="T16" s="82" t="s">
        <v>87</v>
      </c>
      <c r="U16" s="61" t="s">
        <v>87</v>
      </c>
      <c r="V16" s="3">
        <v>7</v>
      </c>
      <c r="W16" s="61" t="s">
        <v>87</v>
      </c>
      <c r="X16" s="61" t="s">
        <v>87</v>
      </c>
      <c r="Y16" s="61" t="s">
        <v>87</v>
      </c>
      <c r="Z16" s="3">
        <v>7</v>
      </c>
      <c r="AA16" s="3">
        <v>7</v>
      </c>
      <c r="AB16" s="3">
        <v>7</v>
      </c>
      <c r="AC16" s="35">
        <f t="shared" si="2"/>
        <v>8</v>
      </c>
      <c r="AD16" s="12">
        <f t="shared" si="3"/>
        <v>56</v>
      </c>
    </row>
    <row r="17" spans="1:30" ht="28.5" customHeight="1" thickBot="1">
      <c r="A17" s="2">
        <v>13</v>
      </c>
      <c r="B17" s="6" t="s">
        <v>9</v>
      </c>
      <c r="C17" s="26" t="s">
        <v>87</v>
      </c>
      <c r="D17" s="26" t="s">
        <v>87</v>
      </c>
      <c r="E17" s="26" t="s">
        <v>87</v>
      </c>
      <c r="F17" s="61"/>
      <c r="G17" s="26" t="s">
        <v>87</v>
      </c>
      <c r="H17" s="26" t="s">
        <v>87</v>
      </c>
      <c r="I17" s="26" t="s">
        <v>87</v>
      </c>
      <c r="J17" s="26" t="s">
        <v>87</v>
      </c>
      <c r="K17" s="26" t="s">
        <v>87</v>
      </c>
      <c r="L17" s="26" t="s">
        <v>87</v>
      </c>
      <c r="M17" s="97" t="s">
        <v>87</v>
      </c>
      <c r="N17" s="82" t="s">
        <v>87</v>
      </c>
      <c r="O17" s="61" t="s">
        <v>87</v>
      </c>
      <c r="P17" s="61" t="s">
        <v>87</v>
      </c>
      <c r="Q17" s="61" t="s">
        <v>87</v>
      </c>
      <c r="R17" s="61" t="s">
        <v>87</v>
      </c>
      <c r="S17" s="61" t="s">
        <v>87</v>
      </c>
      <c r="T17" s="82" t="s">
        <v>87</v>
      </c>
      <c r="U17" s="61" t="s">
        <v>87</v>
      </c>
      <c r="V17" s="61" t="s">
        <v>87</v>
      </c>
      <c r="W17" s="61" t="s">
        <v>87</v>
      </c>
      <c r="X17" s="61" t="s">
        <v>87</v>
      </c>
      <c r="Y17" s="61" t="s">
        <v>87</v>
      </c>
      <c r="Z17" s="61" t="s">
        <v>87</v>
      </c>
      <c r="AA17" s="61" t="s">
        <v>87</v>
      </c>
      <c r="AB17" s="61" t="s">
        <v>87</v>
      </c>
      <c r="AC17" s="35">
        <f t="shared" si="2"/>
        <v>0</v>
      </c>
      <c r="AD17" s="12">
        <f t="shared" si="3"/>
        <v>0</v>
      </c>
    </row>
    <row r="18" spans="1:30" ht="28.5" customHeight="1" thickBot="1">
      <c r="A18" s="2">
        <v>14</v>
      </c>
      <c r="B18" s="6" t="s">
        <v>10</v>
      </c>
      <c r="C18" s="8">
        <v>7</v>
      </c>
      <c r="D18" s="60">
        <v>7</v>
      </c>
      <c r="E18" s="60">
        <v>7</v>
      </c>
      <c r="F18" s="61"/>
      <c r="G18" s="3">
        <v>7</v>
      </c>
      <c r="H18" s="26" t="s">
        <v>87</v>
      </c>
      <c r="I18" s="26" t="s">
        <v>87</v>
      </c>
      <c r="J18" s="26" t="s">
        <v>87</v>
      </c>
      <c r="K18" s="26" t="s">
        <v>87</v>
      </c>
      <c r="L18" s="23">
        <v>7</v>
      </c>
      <c r="M18" s="97" t="s">
        <v>87</v>
      </c>
      <c r="N18" s="82" t="s">
        <v>87</v>
      </c>
      <c r="O18" s="61" t="s">
        <v>87</v>
      </c>
      <c r="P18" s="61" t="s">
        <v>87</v>
      </c>
      <c r="Q18" s="3">
        <v>7</v>
      </c>
      <c r="R18" s="61" t="s">
        <v>87</v>
      </c>
      <c r="S18" s="61" t="s">
        <v>87</v>
      </c>
      <c r="T18" s="3">
        <v>7</v>
      </c>
      <c r="U18" s="61" t="s">
        <v>87</v>
      </c>
      <c r="V18" s="61" t="s">
        <v>87</v>
      </c>
      <c r="W18" s="61" t="s">
        <v>87</v>
      </c>
      <c r="X18" s="3">
        <v>7</v>
      </c>
      <c r="Y18" s="3">
        <v>7</v>
      </c>
      <c r="Z18" s="3">
        <v>7</v>
      </c>
      <c r="AA18" s="61" t="s">
        <v>87</v>
      </c>
      <c r="AB18" s="61" t="s">
        <v>87</v>
      </c>
      <c r="AC18" s="35">
        <f t="shared" si="2"/>
        <v>10</v>
      </c>
      <c r="AD18" s="12">
        <f t="shared" si="3"/>
        <v>70</v>
      </c>
    </row>
    <row r="19" spans="1:30" ht="28.5" customHeight="1" thickBot="1">
      <c r="A19" s="2">
        <v>15</v>
      </c>
      <c r="B19" s="6" t="s">
        <v>11</v>
      </c>
      <c r="C19" s="26" t="s">
        <v>87</v>
      </c>
      <c r="D19" s="26" t="s">
        <v>87</v>
      </c>
      <c r="E19" s="26" t="s">
        <v>87</v>
      </c>
      <c r="F19" s="3"/>
      <c r="G19" s="26" t="s">
        <v>87</v>
      </c>
      <c r="H19" s="26" t="s">
        <v>87</v>
      </c>
      <c r="I19" s="26" t="s">
        <v>87</v>
      </c>
      <c r="J19" s="26" t="s">
        <v>87</v>
      </c>
      <c r="K19" s="26" t="s">
        <v>87</v>
      </c>
      <c r="L19" s="26" t="s">
        <v>87</v>
      </c>
      <c r="M19" s="26" t="s">
        <v>87</v>
      </c>
      <c r="N19" s="3">
        <v>7</v>
      </c>
      <c r="O19" s="61" t="s">
        <v>87</v>
      </c>
      <c r="P19" s="61" t="s">
        <v>87</v>
      </c>
      <c r="Q19" s="61" t="s">
        <v>87</v>
      </c>
      <c r="R19" s="61" t="s">
        <v>87</v>
      </c>
      <c r="S19" s="3">
        <v>7</v>
      </c>
      <c r="T19" s="82" t="s">
        <v>87</v>
      </c>
      <c r="U19" s="61" t="s">
        <v>87</v>
      </c>
      <c r="V19" s="61" t="s">
        <v>87</v>
      </c>
      <c r="W19" s="61" t="s">
        <v>87</v>
      </c>
      <c r="X19" s="61" t="s">
        <v>87</v>
      </c>
      <c r="Y19" s="3">
        <v>7</v>
      </c>
      <c r="Z19" s="61" t="s">
        <v>87</v>
      </c>
      <c r="AA19" s="61" t="s">
        <v>87</v>
      </c>
      <c r="AB19" s="61" t="s">
        <v>87</v>
      </c>
      <c r="AC19" s="35">
        <f t="shared" si="2"/>
        <v>3</v>
      </c>
      <c r="AD19" s="12">
        <f t="shared" si="3"/>
        <v>21</v>
      </c>
    </row>
    <row r="20" spans="1:30" ht="28.5" customHeight="1" thickBot="1">
      <c r="A20" s="2">
        <v>16</v>
      </c>
      <c r="B20" s="6" t="s">
        <v>12</v>
      </c>
      <c r="C20" s="8">
        <v>7</v>
      </c>
      <c r="D20" s="26" t="s">
        <v>87</v>
      </c>
      <c r="E20" s="60">
        <v>7</v>
      </c>
      <c r="F20" s="3"/>
      <c r="G20" s="3">
        <v>7</v>
      </c>
      <c r="H20" s="26" t="s">
        <v>87</v>
      </c>
      <c r="I20" s="26" t="s">
        <v>87</v>
      </c>
      <c r="J20" s="26" t="s">
        <v>87</v>
      </c>
      <c r="K20" s="36">
        <v>7</v>
      </c>
      <c r="L20" s="23">
        <v>7</v>
      </c>
      <c r="M20" s="26" t="s">
        <v>87</v>
      </c>
      <c r="N20" s="3">
        <v>7</v>
      </c>
      <c r="O20" s="61" t="s">
        <v>87</v>
      </c>
      <c r="P20" s="61" t="s">
        <v>87</v>
      </c>
      <c r="Q20" s="61" t="s">
        <v>87</v>
      </c>
      <c r="R20" s="61" t="s">
        <v>87</v>
      </c>
      <c r="S20" s="3">
        <v>7</v>
      </c>
      <c r="T20" s="3">
        <v>7</v>
      </c>
      <c r="U20" s="61" t="s">
        <v>87</v>
      </c>
      <c r="V20" s="61" t="s">
        <v>87</v>
      </c>
      <c r="W20" s="61" t="s">
        <v>87</v>
      </c>
      <c r="X20" s="61" t="s">
        <v>87</v>
      </c>
      <c r="Y20" s="61" t="s">
        <v>87</v>
      </c>
      <c r="Z20" s="3">
        <v>7</v>
      </c>
      <c r="AA20" s="3">
        <v>7</v>
      </c>
      <c r="AB20" s="3">
        <v>7</v>
      </c>
      <c r="AC20" s="35">
        <f t="shared" si="2"/>
        <v>11</v>
      </c>
      <c r="AD20" s="12">
        <f t="shared" si="3"/>
        <v>77</v>
      </c>
    </row>
    <row r="21" spans="1:30" ht="28.5" customHeight="1" thickBot="1">
      <c r="A21" s="2">
        <v>17</v>
      </c>
      <c r="B21" s="6" t="s">
        <v>13</v>
      </c>
      <c r="C21" s="8">
        <v>7</v>
      </c>
      <c r="D21" s="60">
        <v>7</v>
      </c>
      <c r="E21" s="60">
        <v>2</v>
      </c>
      <c r="F21" s="61"/>
      <c r="G21" s="26" t="s">
        <v>87</v>
      </c>
      <c r="H21" s="26" t="s">
        <v>87</v>
      </c>
      <c r="I21" s="26" t="s">
        <v>87</v>
      </c>
      <c r="J21" s="26" t="s">
        <v>87</v>
      </c>
      <c r="K21" s="26" t="s">
        <v>87</v>
      </c>
      <c r="L21" s="26" t="s">
        <v>87</v>
      </c>
      <c r="M21" s="97" t="s">
        <v>87</v>
      </c>
      <c r="N21" s="61" t="s">
        <v>87</v>
      </c>
      <c r="O21" s="61" t="s">
        <v>87</v>
      </c>
      <c r="P21" s="61" t="s">
        <v>87</v>
      </c>
      <c r="Q21" s="61" t="s">
        <v>87</v>
      </c>
      <c r="R21" s="61" t="s">
        <v>87</v>
      </c>
      <c r="S21" s="3">
        <v>7</v>
      </c>
      <c r="T21" s="3">
        <v>7</v>
      </c>
      <c r="U21" s="61" t="s">
        <v>87</v>
      </c>
      <c r="V21" s="3">
        <v>7</v>
      </c>
      <c r="W21" s="61" t="s">
        <v>87</v>
      </c>
      <c r="X21" s="3">
        <v>7</v>
      </c>
      <c r="Y21" s="3">
        <v>7</v>
      </c>
      <c r="Z21" s="3">
        <v>7</v>
      </c>
      <c r="AA21" s="3">
        <v>7</v>
      </c>
      <c r="AB21" s="61" t="s">
        <v>87</v>
      </c>
      <c r="AC21" s="35">
        <f>COUNTIF(C21:AB21,"7")+COUNTIF(C21:AB21,"10")+COUNTIF(C21:AB21,"8")+1</f>
        <v>10</v>
      </c>
      <c r="AD21" s="12">
        <f t="shared" si="3"/>
        <v>65</v>
      </c>
    </row>
    <row r="22" spans="1:30" ht="28.5" customHeight="1" thickBot="1">
      <c r="A22" s="2">
        <v>18</v>
      </c>
      <c r="B22" s="6" t="s">
        <v>14</v>
      </c>
      <c r="C22" s="8">
        <v>7</v>
      </c>
      <c r="D22" s="60">
        <v>7</v>
      </c>
      <c r="E22" s="60">
        <v>7</v>
      </c>
      <c r="F22" s="61"/>
      <c r="G22" s="3">
        <v>7</v>
      </c>
      <c r="H22" s="3">
        <v>2</v>
      </c>
      <c r="I22" s="26" t="s">
        <v>87</v>
      </c>
      <c r="J22" s="36">
        <v>7</v>
      </c>
      <c r="K22" s="36">
        <v>7</v>
      </c>
      <c r="L22" s="23">
        <v>7</v>
      </c>
      <c r="M22" s="36">
        <v>7</v>
      </c>
      <c r="N22" s="82" t="s">
        <v>87</v>
      </c>
      <c r="O22" s="3">
        <v>7</v>
      </c>
      <c r="P22" s="3">
        <v>7</v>
      </c>
      <c r="Q22" s="61" t="s">
        <v>87</v>
      </c>
      <c r="R22" s="61" t="s">
        <v>87</v>
      </c>
      <c r="S22" s="61" t="s">
        <v>87</v>
      </c>
      <c r="T22" s="82" t="s">
        <v>87</v>
      </c>
      <c r="U22" s="3">
        <v>7</v>
      </c>
      <c r="V22" s="3">
        <v>7</v>
      </c>
      <c r="W22" s="3">
        <v>10</v>
      </c>
      <c r="X22" s="3">
        <v>7</v>
      </c>
      <c r="Y22" s="61" t="s">
        <v>87</v>
      </c>
      <c r="Z22" s="3">
        <v>7</v>
      </c>
      <c r="AA22" s="3">
        <v>7</v>
      </c>
      <c r="AB22" s="61" t="s">
        <v>87</v>
      </c>
      <c r="AC22" s="35">
        <f aca="true" t="shared" si="4" ref="AC22:AC31">COUNTIF(C22:AB22,"7")+COUNTIF(C22:AB22,"10")+COUNTIF(C22:AB22,"8")</f>
        <v>16</v>
      </c>
      <c r="AD22" s="12">
        <f t="shared" si="3"/>
        <v>117</v>
      </c>
    </row>
    <row r="23" spans="1:30" ht="28.5" customHeight="1" thickBot="1">
      <c r="A23" s="2">
        <v>19</v>
      </c>
      <c r="B23" s="6" t="s">
        <v>15</v>
      </c>
      <c r="C23" s="26" t="s">
        <v>87</v>
      </c>
      <c r="D23" s="60">
        <v>7</v>
      </c>
      <c r="E23" s="60">
        <v>7</v>
      </c>
      <c r="F23" s="3"/>
      <c r="G23" s="3">
        <v>7</v>
      </c>
      <c r="H23" s="26" t="s">
        <v>87</v>
      </c>
      <c r="I23" s="26" t="s">
        <v>87</v>
      </c>
      <c r="J23" s="26" t="s">
        <v>87</v>
      </c>
      <c r="K23" s="26" t="s">
        <v>87</v>
      </c>
      <c r="L23" s="26" t="s">
        <v>87</v>
      </c>
      <c r="M23" s="36">
        <v>7</v>
      </c>
      <c r="N23" s="82" t="s">
        <v>87</v>
      </c>
      <c r="O23" s="3">
        <v>7</v>
      </c>
      <c r="P23" s="61" t="s">
        <v>87</v>
      </c>
      <c r="Q23" s="36">
        <v>7</v>
      </c>
      <c r="R23" s="61" t="s">
        <v>87</v>
      </c>
      <c r="S23" s="3">
        <v>7</v>
      </c>
      <c r="T23" s="3">
        <v>7</v>
      </c>
      <c r="U23" s="61" t="s">
        <v>87</v>
      </c>
      <c r="V23" s="3">
        <v>7</v>
      </c>
      <c r="W23" s="61" t="s">
        <v>87</v>
      </c>
      <c r="X23" s="3">
        <v>7</v>
      </c>
      <c r="Y23" s="3">
        <v>7</v>
      </c>
      <c r="Z23" s="61" t="s">
        <v>87</v>
      </c>
      <c r="AA23" s="3">
        <v>7</v>
      </c>
      <c r="AB23" s="22">
        <v>7</v>
      </c>
      <c r="AC23" s="35">
        <f t="shared" si="4"/>
        <v>13</v>
      </c>
      <c r="AD23" s="12">
        <f t="shared" si="3"/>
        <v>91</v>
      </c>
    </row>
    <row r="24" spans="1:30" ht="28.5" customHeight="1" thickBot="1">
      <c r="A24" s="2">
        <v>20</v>
      </c>
      <c r="B24" s="6" t="s">
        <v>16</v>
      </c>
      <c r="C24" s="62">
        <v>7</v>
      </c>
      <c r="D24" s="60">
        <v>7</v>
      </c>
      <c r="E24" s="60">
        <v>7</v>
      </c>
      <c r="F24" s="61"/>
      <c r="G24" s="26" t="s">
        <v>87</v>
      </c>
      <c r="H24" s="26" t="s">
        <v>87</v>
      </c>
      <c r="I24" s="26" t="s">
        <v>87</v>
      </c>
      <c r="J24" s="26" t="s">
        <v>87</v>
      </c>
      <c r="K24" s="36">
        <v>7</v>
      </c>
      <c r="L24" s="23">
        <v>7</v>
      </c>
      <c r="M24" s="97" t="s">
        <v>87</v>
      </c>
      <c r="N24" s="82" t="s">
        <v>87</v>
      </c>
      <c r="O24" s="61" t="s">
        <v>87</v>
      </c>
      <c r="P24" s="61" t="s">
        <v>87</v>
      </c>
      <c r="Q24" s="61" t="s">
        <v>87</v>
      </c>
      <c r="R24" s="61" t="s">
        <v>87</v>
      </c>
      <c r="S24" s="61" t="s">
        <v>87</v>
      </c>
      <c r="T24" s="82" t="s">
        <v>87</v>
      </c>
      <c r="U24" s="61" t="s">
        <v>87</v>
      </c>
      <c r="V24" s="61" t="s">
        <v>87</v>
      </c>
      <c r="W24" s="61" t="s">
        <v>87</v>
      </c>
      <c r="X24" s="61" t="s">
        <v>87</v>
      </c>
      <c r="Y24" s="3">
        <v>7</v>
      </c>
      <c r="Z24" s="61" t="s">
        <v>87</v>
      </c>
      <c r="AA24" s="61" t="s">
        <v>87</v>
      </c>
      <c r="AB24" s="3">
        <v>7</v>
      </c>
      <c r="AC24" s="35">
        <f t="shared" si="4"/>
        <v>7</v>
      </c>
      <c r="AD24" s="12">
        <f t="shared" si="3"/>
        <v>49</v>
      </c>
    </row>
    <row r="25" spans="1:30" ht="28.5" customHeight="1" thickBot="1">
      <c r="A25" s="2">
        <v>21</v>
      </c>
      <c r="B25" s="6" t="s">
        <v>17</v>
      </c>
      <c r="C25" s="26" t="s">
        <v>87</v>
      </c>
      <c r="D25" s="26" t="s">
        <v>87</v>
      </c>
      <c r="E25" s="26" t="s">
        <v>87</v>
      </c>
      <c r="F25" s="61"/>
      <c r="G25" s="26" t="s">
        <v>87</v>
      </c>
      <c r="H25" s="26" t="s">
        <v>87</v>
      </c>
      <c r="I25" s="3">
        <v>7</v>
      </c>
      <c r="J25" s="26" t="s">
        <v>87</v>
      </c>
      <c r="K25" s="36">
        <v>7</v>
      </c>
      <c r="L25" s="23">
        <v>7</v>
      </c>
      <c r="M25" s="97" t="s">
        <v>87</v>
      </c>
      <c r="N25" s="82" t="s">
        <v>87</v>
      </c>
      <c r="O25" s="61" t="s">
        <v>87</v>
      </c>
      <c r="P25" s="61" t="s">
        <v>87</v>
      </c>
      <c r="Q25" s="61" t="s">
        <v>87</v>
      </c>
      <c r="R25" s="61" t="s">
        <v>87</v>
      </c>
      <c r="S25" s="3">
        <v>7</v>
      </c>
      <c r="T25" s="3">
        <v>7</v>
      </c>
      <c r="U25" s="61" t="s">
        <v>87</v>
      </c>
      <c r="V25" s="3">
        <v>7</v>
      </c>
      <c r="W25" s="61" t="s">
        <v>87</v>
      </c>
      <c r="X25" s="3">
        <v>7</v>
      </c>
      <c r="Y25" s="3">
        <v>7</v>
      </c>
      <c r="Z25" s="61" t="s">
        <v>87</v>
      </c>
      <c r="AA25" s="61" t="s">
        <v>87</v>
      </c>
      <c r="AB25" s="3">
        <v>7</v>
      </c>
      <c r="AC25" s="35">
        <f t="shared" si="4"/>
        <v>9</v>
      </c>
      <c r="AD25" s="12">
        <f t="shared" si="3"/>
        <v>63</v>
      </c>
    </row>
    <row r="26" spans="1:30" ht="28.5" customHeight="1" thickBot="1">
      <c r="A26" s="2">
        <v>22</v>
      </c>
      <c r="B26" s="6" t="s">
        <v>18</v>
      </c>
      <c r="C26" s="62">
        <v>7</v>
      </c>
      <c r="D26" s="60">
        <v>7</v>
      </c>
      <c r="E26" s="60">
        <v>7</v>
      </c>
      <c r="F26" s="61"/>
      <c r="G26" s="26" t="s">
        <v>87</v>
      </c>
      <c r="H26" s="26" t="s">
        <v>87</v>
      </c>
      <c r="I26" s="26" t="s">
        <v>87</v>
      </c>
      <c r="J26" s="26" t="s">
        <v>87</v>
      </c>
      <c r="K26" s="26" t="s">
        <v>87</v>
      </c>
      <c r="L26" s="26" t="s">
        <v>87</v>
      </c>
      <c r="M26" s="97" t="s">
        <v>87</v>
      </c>
      <c r="N26" s="82" t="s">
        <v>87</v>
      </c>
      <c r="O26" s="61" t="s">
        <v>87</v>
      </c>
      <c r="P26" s="61" t="s">
        <v>87</v>
      </c>
      <c r="Q26" s="61" t="s">
        <v>87</v>
      </c>
      <c r="R26" s="61" t="s">
        <v>87</v>
      </c>
      <c r="S26" s="3">
        <v>7</v>
      </c>
      <c r="T26" s="82" t="s">
        <v>87</v>
      </c>
      <c r="U26" s="61" t="s">
        <v>87</v>
      </c>
      <c r="V26" s="61" t="s">
        <v>87</v>
      </c>
      <c r="W26" s="61" t="s">
        <v>87</v>
      </c>
      <c r="X26" s="61" t="s">
        <v>87</v>
      </c>
      <c r="Y26" s="61" t="s">
        <v>87</v>
      </c>
      <c r="Z26" s="61" t="s">
        <v>87</v>
      </c>
      <c r="AA26" s="61" t="s">
        <v>87</v>
      </c>
      <c r="AB26" s="61" t="s">
        <v>87</v>
      </c>
      <c r="AC26" s="35">
        <f t="shared" si="4"/>
        <v>4</v>
      </c>
      <c r="AD26" s="12">
        <f t="shared" si="3"/>
        <v>28</v>
      </c>
    </row>
    <row r="27" spans="1:30" ht="28.5" customHeight="1" thickBot="1">
      <c r="A27" s="2">
        <v>23</v>
      </c>
      <c r="B27" s="6" t="s">
        <v>19</v>
      </c>
      <c r="C27" s="26" t="s">
        <v>87</v>
      </c>
      <c r="D27" s="26" t="s">
        <v>87</v>
      </c>
      <c r="E27" s="26" t="s">
        <v>87</v>
      </c>
      <c r="F27" s="61"/>
      <c r="G27" s="26" t="s">
        <v>87</v>
      </c>
      <c r="H27" s="26" t="s">
        <v>87</v>
      </c>
      <c r="I27" s="26" t="s">
        <v>87</v>
      </c>
      <c r="J27" s="26" t="s">
        <v>87</v>
      </c>
      <c r="K27" s="26" t="s">
        <v>87</v>
      </c>
      <c r="L27" s="26" t="s">
        <v>87</v>
      </c>
      <c r="M27" s="97" t="s">
        <v>87</v>
      </c>
      <c r="N27" s="82" t="s">
        <v>87</v>
      </c>
      <c r="O27" s="61" t="s">
        <v>87</v>
      </c>
      <c r="P27" s="61" t="s">
        <v>87</v>
      </c>
      <c r="Q27" s="61" t="s">
        <v>87</v>
      </c>
      <c r="R27" s="61" t="s">
        <v>87</v>
      </c>
      <c r="S27" s="61" t="s">
        <v>87</v>
      </c>
      <c r="T27" s="82" t="s">
        <v>87</v>
      </c>
      <c r="U27" s="61" t="s">
        <v>87</v>
      </c>
      <c r="V27" s="3">
        <v>7</v>
      </c>
      <c r="W27" s="61" t="s">
        <v>87</v>
      </c>
      <c r="X27" s="3">
        <v>7</v>
      </c>
      <c r="Y27" s="3">
        <v>7</v>
      </c>
      <c r="Z27" s="61" t="s">
        <v>87</v>
      </c>
      <c r="AA27" s="61" t="s">
        <v>87</v>
      </c>
      <c r="AB27" s="61" t="s">
        <v>87</v>
      </c>
      <c r="AC27" s="35">
        <f t="shared" si="4"/>
        <v>3</v>
      </c>
      <c r="AD27" s="12">
        <f t="shared" si="3"/>
        <v>21</v>
      </c>
    </row>
    <row r="28" spans="1:30" ht="28.5" customHeight="1" thickBot="1">
      <c r="A28" s="2">
        <v>24</v>
      </c>
      <c r="B28" s="6" t="s">
        <v>20</v>
      </c>
      <c r="C28" s="8">
        <v>7</v>
      </c>
      <c r="D28" s="60">
        <v>7</v>
      </c>
      <c r="E28" s="60">
        <v>7</v>
      </c>
      <c r="F28" s="61"/>
      <c r="G28" s="3">
        <v>7</v>
      </c>
      <c r="H28" s="26" t="s">
        <v>87</v>
      </c>
      <c r="I28" s="26" t="s">
        <v>87</v>
      </c>
      <c r="J28" s="26" t="s">
        <v>87</v>
      </c>
      <c r="K28" s="36">
        <v>7</v>
      </c>
      <c r="L28" s="26" t="s">
        <v>87</v>
      </c>
      <c r="M28" s="97" t="s">
        <v>87</v>
      </c>
      <c r="N28" s="82" t="s">
        <v>87</v>
      </c>
      <c r="O28" s="61" t="s">
        <v>87</v>
      </c>
      <c r="P28" s="61" t="s">
        <v>87</v>
      </c>
      <c r="Q28" s="61" t="s">
        <v>87</v>
      </c>
      <c r="R28" s="61" t="s">
        <v>87</v>
      </c>
      <c r="S28" s="3">
        <v>7</v>
      </c>
      <c r="T28" s="3">
        <v>7</v>
      </c>
      <c r="U28" s="61" t="s">
        <v>87</v>
      </c>
      <c r="V28" s="61" t="s">
        <v>87</v>
      </c>
      <c r="W28" s="61" t="s">
        <v>87</v>
      </c>
      <c r="X28" s="61" t="s">
        <v>87</v>
      </c>
      <c r="Y28" s="3">
        <v>7</v>
      </c>
      <c r="Z28" s="3">
        <v>7</v>
      </c>
      <c r="AA28" s="61" t="s">
        <v>87</v>
      </c>
      <c r="AB28" s="3">
        <v>7</v>
      </c>
      <c r="AC28" s="35">
        <f t="shared" si="4"/>
        <v>10</v>
      </c>
      <c r="AD28" s="12">
        <f t="shared" si="3"/>
        <v>70</v>
      </c>
    </row>
    <row r="29" spans="1:30" ht="28.5" customHeight="1" thickBot="1">
      <c r="A29" s="2">
        <v>25</v>
      </c>
      <c r="B29" s="6" t="s">
        <v>21</v>
      </c>
      <c r="C29" s="8">
        <v>7</v>
      </c>
      <c r="D29" s="60">
        <v>7</v>
      </c>
      <c r="E29" s="60">
        <v>7</v>
      </c>
      <c r="F29" s="3"/>
      <c r="G29" s="26" t="s">
        <v>87</v>
      </c>
      <c r="H29" s="26" t="s">
        <v>87</v>
      </c>
      <c r="I29" s="26" t="s">
        <v>87</v>
      </c>
      <c r="J29" s="26" t="s">
        <v>87</v>
      </c>
      <c r="K29" s="26" t="s">
        <v>87</v>
      </c>
      <c r="L29" s="26" t="s">
        <v>87</v>
      </c>
      <c r="M29" s="97" t="s">
        <v>87</v>
      </c>
      <c r="N29" s="61" t="s">
        <v>87</v>
      </c>
      <c r="O29" s="61" t="s">
        <v>87</v>
      </c>
      <c r="P29" s="61" t="s">
        <v>87</v>
      </c>
      <c r="Q29" s="61" t="s">
        <v>87</v>
      </c>
      <c r="R29" s="61" t="s">
        <v>87</v>
      </c>
      <c r="S29" s="3">
        <v>7</v>
      </c>
      <c r="T29" s="3">
        <v>7</v>
      </c>
      <c r="U29" s="3">
        <v>7</v>
      </c>
      <c r="V29" s="61" t="s">
        <v>87</v>
      </c>
      <c r="W29" s="3">
        <v>10</v>
      </c>
      <c r="X29" s="3">
        <v>7</v>
      </c>
      <c r="Y29" s="3">
        <v>7</v>
      </c>
      <c r="Z29" s="3">
        <v>7</v>
      </c>
      <c r="AA29" s="3">
        <v>7</v>
      </c>
      <c r="AB29" s="60">
        <v>7</v>
      </c>
      <c r="AC29" s="35">
        <f t="shared" si="4"/>
        <v>12</v>
      </c>
      <c r="AD29" s="12">
        <f t="shared" si="3"/>
        <v>87</v>
      </c>
    </row>
    <row r="30" spans="1:30" ht="28.5" customHeight="1" thickBot="1">
      <c r="A30" s="2">
        <v>26</v>
      </c>
      <c r="B30" s="6" t="s">
        <v>22</v>
      </c>
      <c r="C30" s="8">
        <v>7</v>
      </c>
      <c r="D30" s="26" t="s">
        <v>87</v>
      </c>
      <c r="E30" s="60">
        <v>7</v>
      </c>
      <c r="F30" s="61"/>
      <c r="G30" s="26" t="s">
        <v>87</v>
      </c>
      <c r="H30" s="26" t="s">
        <v>87</v>
      </c>
      <c r="I30" s="26" t="s">
        <v>87</v>
      </c>
      <c r="J30" s="26" t="s">
        <v>87</v>
      </c>
      <c r="K30" s="26" t="s">
        <v>87</v>
      </c>
      <c r="L30" s="26" t="s">
        <v>87</v>
      </c>
      <c r="M30" s="97" t="s">
        <v>87</v>
      </c>
      <c r="N30" s="82" t="s">
        <v>87</v>
      </c>
      <c r="O30" s="61" t="s">
        <v>87</v>
      </c>
      <c r="P30" s="61" t="s">
        <v>87</v>
      </c>
      <c r="Q30" s="61" t="s">
        <v>87</v>
      </c>
      <c r="R30" s="61" t="s">
        <v>87</v>
      </c>
      <c r="S30" s="61" t="s">
        <v>87</v>
      </c>
      <c r="T30" s="3">
        <v>7</v>
      </c>
      <c r="U30" s="61" t="s">
        <v>87</v>
      </c>
      <c r="V30" s="3">
        <v>7</v>
      </c>
      <c r="W30" s="61" t="s">
        <v>87</v>
      </c>
      <c r="X30" s="61" t="s">
        <v>87</v>
      </c>
      <c r="Y30" s="3">
        <v>7</v>
      </c>
      <c r="Z30" s="3">
        <v>7</v>
      </c>
      <c r="AA30" s="61" t="s">
        <v>87</v>
      </c>
      <c r="AB30" s="61" t="s">
        <v>87</v>
      </c>
      <c r="AC30" s="35">
        <f t="shared" si="4"/>
        <v>6</v>
      </c>
      <c r="AD30" s="12">
        <f t="shared" si="3"/>
        <v>42</v>
      </c>
    </row>
    <row r="31" spans="1:30" ht="28.5" customHeight="1" thickBot="1">
      <c r="A31" s="2">
        <v>27</v>
      </c>
      <c r="B31" s="6" t="s">
        <v>23</v>
      </c>
      <c r="C31" s="62">
        <v>7</v>
      </c>
      <c r="D31" s="26" t="s">
        <v>87</v>
      </c>
      <c r="E31" s="26" t="s">
        <v>87</v>
      </c>
      <c r="F31" s="3"/>
      <c r="G31" s="26" t="s">
        <v>87</v>
      </c>
      <c r="H31" s="26" t="s">
        <v>87</v>
      </c>
      <c r="I31" s="26" t="s">
        <v>87</v>
      </c>
      <c r="J31" s="26" t="s">
        <v>87</v>
      </c>
      <c r="K31" s="36">
        <v>7</v>
      </c>
      <c r="L31" s="23">
        <v>7</v>
      </c>
      <c r="M31" s="26" t="s">
        <v>87</v>
      </c>
      <c r="N31" s="3">
        <v>7</v>
      </c>
      <c r="O31" s="61" t="s">
        <v>87</v>
      </c>
      <c r="P31" s="61" t="s">
        <v>87</v>
      </c>
      <c r="Q31" s="61" t="s">
        <v>87</v>
      </c>
      <c r="R31" s="61" t="s">
        <v>87</v>
      </c>
      <c r="S31" s="61" t="s">
        <v>87</v>
      </c>
      <c r="T31" s="82" t="s">
        <v>87</v>
      </c>
      <c r="U31" s="61" t="s">
        <v>87</v>
      </c>
      <c r="V31" s="61" t="s">
        <v>87</v>
      </c>
      <c r="W31" s="61" t="s">
        <v>87</v>
      </c>
      <c r="X31" s="61" t="s">
        <v>87</v>
      </c>
      <c r="Y31" s="61" t="s">
        <v>87</v>
      </c>
      <c r="Z31" s="61" t="s">
        <v>87</v>
      </c>
      <c r="AA31" s="3">
        <v>7</v>
      </c>
      <c r="AB31" s="22">
        <v>7</v>
      </c>
      <c r="AC31" s="35">
        <f t="shared" si="4"/>
        <v>6</v>
      </c>
      <c r="AD31" s="12">
        <f t="shared" si="3"/>
        <v>42</v>
      </c>
    </row>
    <row r="32" spans="1:30" ht="28.5" customHeight="1" thickBot="1">
      <c r="A32" s="2">
        <v>28</v>
      </c>
      <c r="B32" s="6" t="s">
        <v>24</v>
      </c>
      <c r="C32" s="8">
        <v>7</v>
      </c>
      <c r="D32" s="60">
        <v>7</v>
      </c>
      <c r="E32" s="26" t="s">
        <v>87</v>
      </c>
      <c r="F32" s="61"/>
      <c r="G32" s="26" t="s">
        <v>87</v>
      </c>
      <c r="H32" s="26" t="s">
        <v>87</v>
      </c>
      <c r="I32" s="3">
        <v>7</v>
      </c>
      <c r="J32" s="26" t="s">
        <v>87</v>
      </c>
      <c r="K32" s="26" t="s">
        <v>87</v>
      </c>
      <c r="L32" s="23">
        <v>7</v>
      </c>
      <c r="M32" s="97" t="s">
        <v>87</v>
      </c>
      <c r="N32" s="61" t="s">
        <v>87</v>
      </c>
      <c r="O32" s="61" t="s">
        <v>87</v>
      </c>
      <c r="P32" s="61" t="s">
        <v>87</v>
      </c>
      <c r="Q32" s="3">
        <v>7</v>
      </c>
      <c r="R32" s="61" t="s">
        <v>87</v>
      </c>
      <c r="S32" s="61" t="s">
        <v>87</v>
      </c>
      <c r="T32" s="3">
        <v>2</v>
      </c>
      <c r="U32" s="61" t="s">
        <v>87</v>
      </c>
      <c r="V32" s="3">
        <v>7</v>
      </c>
      <c r="W32" s="61" t="s">
        <v>87</v>
      </c>
      <c r="X32" s="61" t="s">
        <v>87</v>
      </c>
      <c r="Y32" s="61" t="s">
        <v>87</v>
      </c>
      <c r="Z32" s="3">
        <v>7</v>
      </c>
      <c r="AA32" s="3">
        <v>7</v>
      </c>
      <c r="AB32" s="22">
        <v>7</v>
      </c>
      <c r="AC32" s="35">
        <f>COUNTIF(C32:AB32,"7")+COUNTIF(C32:AB32,"10")+COUNTIF(C32:AB32,"8")+1</f>
        <v>10</v>
      </c>
      <c r="AD32" s="12">
        <f t="shared" si="3"/>
        <v>65</v>
      </c>
    </row>
    <row r="33" spans="1:30" ht="28.5" customHeight="1" thickBot="1">
      <c r="A33" s="2">
        <v>29</v>
      </c>
      <c r="B33" s="6" t="s">
        <v>82</v>
      </c>
      <c r="C33" s="26" t="s">
        <v>87</v>
      </c>
      <c r="D33" s="26" t="s">
        <v>87</v>
      </c>
      <c r="E33" s="26" t="s">
        <v>87</v>
      </c>
      <c r="F33" s="61"/>
      <c r="G33" s="26" t="s">
        <v>87</v>
      </c>
      <c r="H33" s="26" t="s">
        <v>87</v>
      </c>
      <c r="I33" s="26" t="s">
        <v>87</v>
      </c>
      <c r="J33" s="26" t="s">
        <v>87</v>
      </c>
      <c r="K33" s="26" t="s">
        <v>87</v>
      </c>
      <c r="L33" s="26" t="s">
        <v>87</v>
      </c>
      <c r="M33" s="97" t="s">
        <v>87</v>
      </c>
      <c r="N33" s="82" t="s">
        <v>87</v>
      </c>
      <c r="O33" s="61" t="s">
        <v>87</v>
      </c>
      <c r="P33" s="61" t="s">
        <v>87</v>
      </c>
      <c r="Q33" s="61" t="s">
        <v>87</v>
      </c>
      <c r="R33" s="61" t="s">
        <v>87</v>
      </c>
      <c r="S33" s="61" t="s">
        <v>87</v>
      </c>
      <c r="T33" s="82" t="s">
        <v>87</v>
      </c>
      <c r="U33" s="61" t="s">
        <v>87</v>
      </c>
      <c r="V33" s="61" t="s">
        <v>87</v>
      </c>
      <c r="W33" s="61" t="s">
        <v>87</v>
      </c>
      <c r="X33" s="61" t="s">
        <v>87</v>
      </c>
      <c r="Y33" s="61" t="s">
        <v>87</v>
      </c>
      <c r="Z33" s="61" t="s">
        <v>87</v>
      </c>
      <c r="AA33" s="61" t="s">
        <v>87</v>
      </c>
      <c r="AB33" s="61" t="s">
        <v>87</v>
      </c>
      <c r="AC33" s="35">
        <f aca="true" t="shared" si="5" ref="AC33:AC39">COUNTIF(C33:AB33,"7")+COUNTIF(C33:AB33,"10")+COUNTIF(C33:AB33,"8")</f>
        <v>0</v>
      </c>
      <c r="AD33" s="12">
        <f t="shared" si="3"/>
        <v>0</v>
      </c>
    </row>
    <row r="34" spans="1:30" ht="28.5" customHeight="1" thickBot="1">
      <c r="A34" s="2">
        <v>30</v>
      </c>
      <c r="B34" s="6" t="s">
        <v>25</v>
      </c>
      <c r="C34" s="62">
        <v>7</v>
      </c>
      <c r="D34" s="60">
        <v>7</v>
      </c>
      <c r="E34" s="60">
        <v>7</v>
      </c>
      <c r="F34" s="61"/>
      <c r="G34" s="3">
        <v>7</v>
      </c>
      <c r="H34" s="3">
        <v>7</v>
      </c>
      <c r="I34" s="3">
        <v>7</v>
      </c>
      <c r="J34" s="36">
        <v>7</v>
      </c>
      <c r="K34" s="36">
        <v>7</v>
      </c>
      <c r="L34" s="23">
        <v>7</v>
      </c>
      <c r="M34" s="3">
        <v>7</v>
      </c>
      <c r="N34" s="3">
        <v>7</v>
      </c>
      <c r="O34" s="3">
        <v>7</v>
      </c>
      <c r="P34" s="3">
        <v>7</v>
      </c>
      <c r="Q34" s="61" t="s">
        <v>87</v>
      </c>
      <c r="R34" s="23">
        <v>7</v>
      </c>
      <c r="S34" s="3">
        <v>7</v>
      </c>
      <c r="T34" s="3">
        <v>7</v>
      </c>
      <c r="U34" s="3">
        <v>7</v>
      </c>
      <c r="V34" s="3">
        <v>7</v>
      </c>
      <c r="W34" s="3">
        <v>10</v>
      </c>
      <c r="X34" s="3">
        <v>7</v>
      </c>
      <c r="Y34" s="3">
        <v>7</v>
      </c>
      <c r="Z34" s="3">
        <v>7</v>
      </c>
      <c r="AA34" s="61" t="s">
        <v>87</v>
      </c>
      <c r="AB34" s="61" t="s">
        <v>87</v>
      </c>
      <c r="AC34" s="35">
        <f t="shared" si="5"/>
        <v>22</v>
      </c>
      <c r="AD34" s="12">
        <f t="shared" si="3"/>
        <v>157</v>
      </c>
    </row>
    <row r="35" spans="1:30" ht="28.5" customHeight="1" thickBot="1">
      <c r="A35" s="2">
        <v>31</v>
      </c>
      <c r="B35" s="6" t="s">
        <v>26</v>
      </c>
      <c r="C35" s="8">
        <v>7</v>
      </c>
      <c r="D35" s="60">
        <v>7</v>
      </c>
      <c r="E35" s="60">
        <v>7</v>
      </c>
      <c r="F35" s="61"/>
      <c r="G35" s="3">
        <v>7</v>
      </c>
      <c r="H35" s="26" t="s">
        <v>87</v>
      </c>
      <c r="I35" s="26" t="s">
        <v>87</v>
      </c>
      <c r="J35" s="26" t="s">
        <v>87</v>
      </c>
      <c r="K35" s="26" t="s">
        <v>87</v>
      </c>
      <c r="L35" s="23">
        <v>7</v>
      </c>
      <c r="M35" s="3">
        <v>7</v>
      </c>
      <c r="N35" s="3">
        <v>7</v>
      </c>
      <c r="O35" s="3">
        <v>7</v>
      </c>
      <c r="P35" s="3">
        <v>7</v>
      </c>
      <c r="Q35" s="3">
        <v>7</v>
      </c>
      <c r="R35" s="61" t="s">
        <v>87</v>
      </c>
      <c r="S35" s="3">
        <v>7</v>
      </c>
      <c r="T35" s="3">
        <v>7</v>
      </c>
      <c r="U35" s="61" t="s">
        <v>87</v>
      </c>
      <c r="V35" s="3">
        <v>7</v>
      </c>
      <c r="W35" s="61" t="s">
        <v>87</v>
      </c>
      <c r="X35" s="3">
        <v>7</v>
      </c>
      <c r="Y35" s="61" t="s">
        <v>87</v>
      </c>
      <c r="Z35" s="61" t="s">
        <v>87</v>
      </c>
      <c r="AA35" s="3">
        <v>7</v>
      </c>
      <c r="AB35" s="3">
        <v>7</v>
      </c>
      <c r="AC35" s="35">
        <f t="shared" si="5"/>
        <v>16</v>
      </c>
      <c r="AD35" s="12">
        <f t="shared" si="3"/>
        <v>112</v>
      </c>
    </row>
    <row r="36" spans="1:30" ht="28.5" customHeight="1" thickBot="1">
      <c r="A36" s="2">
        <v>32</v>
      </c>
      <c r="B36" s="6" t="s">
        <v>27</v>
      </c>
      <c r="C36" s="26" t="s">
        <v>87</v>
      </c>
      <c r="D36" s="26" t="s">
        <v>87</v>
      </c>
      <c r="E36" s="26" t="s">
        <v>87</v>
      </c>
      <c r="F36" s="3"/>
      <c r="G36" s="26" t="s">
        <v>87</v>
      </c>
      <c r="H36" s="26" t="s">
        <v>87</v>
      </c>
      <c r="I36" s="26" t="s">
        <v>87</v>
      </c>
      <c r="J36" s="26" t="s">
        <v>87</v>
      </c>
      <c r="K36" s="26" t="s">
        <v>87</v>
      </c>
      <c r="L36" s="26" t="s">
        <v>87</v>
      </c>
      <c r="M36" s="97" t="s">
        <v>87</v>
      </c>
      <c r="N36" s="61" t="s">
        <v>87</v>
      </c>
      <c r="O36" s="61" t="s">
        <v>87</v>
      </c>
      <c r="P36" s="61" t="s">
        <v>87</v>
      </c>
      <c r="Q36" s="61" t="s">
        <v>87</v>
      </c>
      <c r="R36" s="61" t="s">
        <v>87</v>
      </c>
      <c r="S36" s="61" t="s">
        <v>87</v>
      </c>
      <c r="T36" s="82" t="s">
        <v>87</v>
      </c>
      <c r="U36" s="61" t="s">
        <v>87</v>
      </c>
      <c r="V36" s="61" t="s">
        <v>87</v>
      </c>
      <c r="W36" s="61" t="s">
        <v>87</v>
      </c>
      <c r="X36" s="61" t="s">
        <v>87</v>
      </c>
      <c r="Y36" s="61" t="s">
        <v>87</v>
      </c>
      <c r="Z36" s="61" t="s">
        <v>87</v>
      </c>
      <c r="AA36" s="61" t="s">
        <v>87</v>
      </c>
      <c r="AB36" s="61" t="s">
        <v>87</v>
      </c>
      <c r="AC36" s="35">
        <f t="shared" si="5"/>
        <v>0</v>
      </c>
      <c r="AD36" s="12">
        <f t="shared" si="3"/>
        <v>0</v>
      </c>
    </row>
    <row r="37" spans="1:30" ht="28.5" customHeight="1" thickBot="1">
      <c r="A37" s="2">
        <v>33</v>
      </c>
      <c r="B37" s="6" t="s">
        <v>28</v>
      </c>
      <c r="C37" s="8">
        <v>7</v>
      </c>
      <c r="D37" s="60">
        <v>7</v>
      </c>
      <c r="E37" s="60">
        <v>7</v>
      </c>
      <c r="F37" s="3"/>
      <c r="G37" s="3">
        <v>7</v>
      </c>
      <c r="H37" s="3">
        <v>7</v>
      </c>
      <c r="I37" s="3">
        <v>7</v>
      </c>
      <c r="J37" s="36">
        <v>7</v>
      </c>
      <c r="K37" s="36">
        <v>7</v>
      </c>
      <c r="L37" s="26" t="s">
        <v>87</v>
      </c>
      <c r="M37" s="3">
        <v>7</v>
      </c>
      <c r="N37" s="3">
        <v>7</v>
      </c>
      <c r="O37" s="3">
        <v>7</v>
      </c>
      <c r="P37" s="3">
        <v>7</v>
      </c>
      <c r="Q37" s="3">
        <v>7</v>
      </c>
      <c r="R37" s="23">
        <v>7</v>
      </c>
      <c r="S37" s="3">
        <v>7</v>
      </c>
      <c r="T37" s="3">
        <v>7</v>
      </c>
      <c r="U37" s="3">
        <v>7</v>
      </c>
      <c r="V37" s="3">
        <v>7</v>
      </c>
      <c r="W37" s="3">
        <v>10</v>
      </c>
      <c r="X37" s="3">
        <v>7</v>
      </c>
      <c r="Y37" s="3">
        <v>7</v>
      </c>
      <c r="Z37" s="3">
        <v>7</v>
      </c>
      <c r="AA37" s="3">
        <v>7</v>
      </c>
      <c r="AB37" s="60">
        <v>7</v>
      </c>
      <c r="AC37" s="35">
        <f t="shared" si="5"/>
        <v>24</v>
      </c>
      <c r="AD37" s="12">
        <f t="shared" si="3"/>
        <v>171</v>
      </c>
    </row>
    <row r="38" spans="1:30" ht="28.5" customHeight="1" thickBot="1">
      <c r="A38" s="2">
        <v>34</v>
      </c>
      <c r="B38" s="6" t="s">
        <v>88</v>
      </c>
      <c r="C38" s="8">
        <v>7</v>
      </c>
      <c r="D38" s="60">
        <v>7</v>
      </c>
      <c r="E38" s="60">
        <v>7</v>
      </c>
      <c r="F38" s="61"/>
      <c r="G38" s="26" t="s">
        <v>87</v>
      </c>
      <c r="H38" s="3">
        <v>7</v>
      </c>
      <c r="I38" s="26" t="s">
        <v>87</v>
      </c>
      <c r="J38" s="26" t="s">
        <v>87</v>
      </c>
      <c r="K38" s="26" t="s">
        <v>87</v>
      </c>
      <c r="L38" s="26" t="s">
        <v>87</v>
      </c>
      <c r="M38" s="97" t="s">
        <v>87</v>
      </c>
      <c r="N38" s="61" t="s">
        <v>87</v>
      </c>
      <c r="O38" s="61" t="s">
        <v>87</v>
      </c>
      <c r="P38" s="61" t="s">
        <v>87</v>
      </c>
      <c r="Q38" s="61" t="s">
        <v>87</v>
      </c>
      <c r="R38" s="61" t="s">
        <v>87</v>
      </c>
      <c r="S38" s="3">
        <v>7</v>
      </c>
      <c r="T38" s="82" t="s">
        <v>87</v>
      </c>
      <c r="U38" s="61" t="s">
        <v>87</v>
      </c>
      <c r="V38" s="61" t="s">
        <v>87</v>
      </c>
      <c r="W38" s="61" t="s">
        <v>87</v>
      </c>
      <c r="X38" s="61" t="s">
        <v>87</v>
      </c>
      <c r="Y38" s="3">
        <v>7</v>
      </c>
      <c r="Z38" s="3">
        <v>7</v>
      </c>
      <c r="AA38" s="61" t="s">
        <v>87</v>
      </c>
      <c r="AB38" s="3">
        <v>7</v>
      </c>
      <c r="AC38" s="35">
        <f t="shared" si="5"/>
        <v>8</v>
      </c>
      <c r="AD38" s="12">
        <f t="shared" si="3"/>
        <v>56</v>
      </c>
    </row>
    <row r="39" spans="1:30" ht="28.5" customHeight="1" thickBot="1">
      <c r="A39" s="2">
        <v>35</v>
      </c>
      <c r="B39" s="6" t="s">
        <v>30</v>
      </c>
      <c r="C39" s="26" t="s">
        <v>87</v>
      </c>
      <c r="D39" s="26" t="s">
        <v>87</v>
      </c>
      <c r="E39" s="60">
        <v>7</v>
      </c>
      <c r="F39" s="61"/>
      <c r="G39" s="26" t="s">
        <v>87</v>
      </c>
      <c r="H39" s="26" t="s">
        <v>87</v>
      </c>
      <c r="I39" s="3">
        <v>7</v>
      </c>
      <c r="J39" s="26" t="s">
        <v>87</v>
      </c>
      <c r="K39" s="36">
        <v>7</v>
      </c>
      <c r="L39" s="36">
        <v>7</v>
      </c>
      <c r="M39" s="97" t="s">
        <v>87</v>
      </c>
      <c r="N39" s="82" t="s">
        <v>87</v>
      </c>
      <c r="O39" s="61" t="s">
        <v>87</v>
      </c>
      <c r="P39" s="61" t="s">
        <v>87</v>
      </c>
      <c r="Q39" s="61" t="s">
        <v>87</v>
      </c>
      <c r="R39" s="61" t="s">
        <v>87</v>
      </c>
      <c r="S39" s="3">
        <v>7</v>
      </c>
      <c r="T39" s="82" t="s">
        <v>87</v>
      </c>
      <c r="U39" s="61" t="s">
        <v>87</v>
      </c>
      <c r="V39" s="61" t="s">
        <v>87</v>
      </c>
      <c r="W39" s="61" t="s">
        <v>87</v>
      </c>
      <c r="X39" s="61" t="s">
        <v>87</v>
      </c>
      <c r="Y39" s="3">
        <v>7</v>
      </c>
      <c r="Z39" s="61" t="s">
        <v>87</v>
      </c>
      <c r="AA39" s="61" t="s">
        <v>87</v>
      </c>
      <c r="AB39" s="61" t="s">
        <v>87</v>
      </c>
      <c r="AC39" s="35">
        <f t="shared" si="5"/>
        <v>6</v>
      </c>
      <c r="AD39" s="12">
        <f t="shared" si="3"/>
        <v>42</v>
      </c>
    </row>
    <row r="40" spans="1:30" ht="28.5" customHeight="1" thickBot="1">
      <c r="A40" s="2">
        <v>36</v>
      </c>
      <c r="B40" s="6" t="s">
        <v>31</v>
      </c>
      <c r="C40" s="8">
        <v>7</v>
      </c>
      <c r="D40" s="60">
        <v>7</v>
      </c>
      <c r="E40" s="60">
        <v>7</v>
      </c>
      <c r="F40" s="3"/>
      <c r="G40" s="3">
        <v>2</v>
      </c>
      <c r="H40" s="26" t="s">
        <v>87</v>
      </c>
      <c r="I40" s="26" t="s">
        <v>87</v>
      </c>
      <c r="J40" s="26" t="s">
        <v>87</v>
      </c>
      <c r="K40" s="26" t="s">
        <v>87</v>
      </c>
      <c r="L40" s="26" t="s">
        <v>87</v>
      </c>
      <c r="M40" s="97" t="s">
        <v>87</v>
      </c>
      <c r="N40" s="82" t="s">
        <v>87</v>
      </c>
      <c r="O40" s="61" t="s">
        <v>87</v>
      </c>
      <c r="P40" s="61" t="s">
        <v>87</v>
      </c>
      <c r="Q40" s="3">
        <v>7</v>
      </c>
      <c r="R40" s="61" t="s">
        <v>87</v>
      </c>
      <c r="S40" s="3">
        <v>7</v>
      </c>
      <c r="T40" s="3">
        <v>7</v>
      </c>
      <c r="U40" s="61" t="s">
        <v>87</v>
      </c>
      <c r="V40" s="3">
        <v>7</v>
      </c>
      <c r="W40" s="61" t="s">
        <v>87</v>
      </c>
      <c r="X40" s="61" t="s">
        <v>87</v>
      </c>
      <c r="Y40" s="3">
        <v>7</v>
      </c>
      <c r="Z40" s="61" t="s">
        <v>87</v>
      </c>
      <c r="AA40" s="3">
        <v>7</v>
      </c>
      <c r="AB40" s="3">
        <v>7</v>
      </c>
      <c r="AC40" s="35">
        <f>COUNTIF(C40:AB40,"7")+COUNTIF(C40:AB40,"10")+COUNTIF(C40:AB40,"8")+1</f>
        <v>11</v>
      </c>
      <c r="AD40" s="12">
        <f t="shared" si="3"/>
        <v>72</v>
      </c>
    </row>
    <row r="41" spans="1:30" ht="28.5" customHeight="1" thickBot="1">
      <c r="A41" s="2">
        <v>37</v>
      </c>
      <c r="B41" s="6" t="s">
        <v>32</v>
      </c>
      <c r="C41" s="8">
        <v>7</v>
      </c>
      <c r="D41" s="60">
        <v>7</v>
      </c>
      <c r="E41" s="60">
        <v>7</v>
      </c>
      <c r="F41" s="3"/>
      <c r="G41" s="3">
        <v>7</v>
      </c>
      <c r="H41" s="3">
        <v>7</v>
      </c>
      <c r="I41" s="3">
        <v>7</v>
      </c>
      <c r="J41" s="36">
        <v>7</v>
      </c>
      <c r="K41" s="36">
        <v>7</v>
      </c>
      <c r="L41" s="23">
        <v>7</v>
      </c>
      <c r="M41" s="3">
        <v>7</v>
      </c>
      <c r="N41" s="3">
        <v>7</v>
      </c>
      <c r="O41" s="3">
        <v>7</v>
      </c>
      <c r="P41" s="61" t="s">
        <v>87</v>
      </c>
      <c r="Q41" s="3">
        <v>7</v>
      </c>
      <c r="R41" s="61" t="s">
        <v>87</v>
      </c>
      <c r="S41" s="3">
        <v>7</v>
      </c>
      <c r="T41" s="3">
        <v>7</v>
      </c>
      <c r="U41" s="61" t="s">
        <v>87</v>
      </c>
      <c r="V41" s="3">
        <v>7</v>
      </c>
      <c r="W41" s="61" t="s">
        <v>87</v>
      </c>
      <c r="X41" s="3">
        <v>7</v>
      </c>
      <c r="Y41" s="3">
        <v>7</v>
      </c>
      <c r="Z41" s="3">
        <v>7</v>
      </c>
      <c r="AA41" s="3">
        <v>7</v>
      </c>
      <c r="AB41" s="3">
        <v>7</v>
      </c>
      <c r="AC41" s="35">
        <f>COUNTIF(C41:AB41,"7")+COUNTIF(C41:AB41,"10")+COUNTIF(C41:AB41,"8")</f>
        <v>21</v>
      </c>
      <c r="AD41" s="12">
        <f t="shared" si="3"/>
        <v>147</v>
      </c>
    </row>
    <row r="42" spans="1:30" ht="28.5" customHeight="1" thickBot="1">
      <c r="A42" s="2">
        <v>38</v>
      </c>
      <c r="B42" s="6" t="s">
        <v>33</v>
      </c>
      <c r="C42" s="8">
        <v>7</v>
      </c>
      <c r="D42" s="60">
        <v>7</v>
      </c>
      <c r="E42" s="60">
        <v>7</v>
      </c>
      <c r="F42" s="3"/>
      <c r="G42" s="3">
        <v>7</v>
      </c>
      <c r="H42" s="3">
        <v>7</v>
      </c>
      <c r="I42" s="26" t="s">
        <v>87</v>
      </c>
      <c r="J42" s="26" t="s">
        <v>87</v>
      </c>
      <c r="K42" s="36">
        <v>7</v>
      </c>
      <c r="L42" s="23">
        <v>7</v>
      </c>
      <c r="M42" s="97" t="s">
        <v>87</v>
      </c>
      <c r="N42" s="61" t="s">
        <v>87</v>
      </c>
      <c r="O42" s="3">
        <v>7</v>
      </c>
      <c r="P42" s="61" t="s">
        <v>87</v>
      </c>
      <c r="Q42" s="61" t="s">
        <v>87</v>
      </c>
      <c r="R42" s="61" t="s">
        <v>87</v>
      </c>
      <c r="S42" s="3">
        <v>7</v>
      </c>
      <c r="T42" s="82" t="s">
        <v>87</v>
      </c>
      <c r="U42" s="3">
        <v>7</v>
      </c>
      <c r="V42" s="3">
        <v>7</v>
      </c>
      <c r="W42" s="3">
        <v>10</v>
      </c>
      <c r="X42" s="3">
        <v>7</v>
      </c>
      <c r="Y42" s="3">
        <v>7</v>
      </c>
      <c r="Z42" s="3">
        <v>7</v>
      </c>
      <c r="AA42" s="3">
        <v>7</v>
      </c>
      <c r="AB42" s="60">
        <v>7</v>
      </c>
      <c r="AC42" s="35">
        <f>COUNTIF(C42:AB42,"7")+COUNTIF(C42:AB42,"10")+COUNTIF(C42:AB42,"8")</f>
        <v>17</v>
      </c>
      <c r="AD42" s="12">
        <f t="shared" si="3"/>
        <v>122</v>
      </c>
    </row>
    <row r="43" spans="1:30" ht="28.5" customHeight="1" thickBot="1">
      <c r="A43" s="2">
        <v>39</v>
      </c>
      <c r="B43" s="6" t="s">
        <v>34</v>
      </c>
      <c r="C43" s="26" t="s">
        <v>87</v>
      </c>
      <c r="D43" s="60">
        <v>7</v>
      </c>
      <c r="E43" s="60">
        <v>2</v>
      </c>
      <c r="F43" s="3"/>
      <c r="G43" s="26" t="s">
        <v>87</v>
      </c>
      <c r="H43" s="26" t="s">
        <v>87</v>
      </c>
      <c r="I43" s="26" t="s">
        <v>87</v>
      </c>
      <c r="J43" s="26" t="s">
        <v>87</v>
      </c>
      <c r="K43" s="26" t="s">
        <v>87</v>
      </c>
      <c r="L43" s="26" t="s">
        <v>87</v>
      </c>
      <c r="M43" s="97" t="s">
        <v>87</v>
      </c>
      <c r="N43" s="82" t="s">
        <v>87</v>
      </c>
      <c r="O43" s="61" t="s">
        <v>87</v>
      </c>
      <c r="P43" s="61" t="s">
        <v>87</v>
      </c>
      <c r="Q43" s="61" t="s">
        <v>87</v>
      </c>
      <c r="R43" s="61" t="s">
        <v>87</v>
      </c>
      <c r="S43" s="3">
        <v>2</v>
      </c>
      <c r="T43" s="82" t="s">
        <v>87</v>
      </c>
      <c r="U43" s="61" t="s">
        <v>87</v>
      </c>
      <c r="V43" s="61" t="s">
        <v>87</v>
      </c>
      <c r="W43" s="61" t="s">
        <v>87</v>
      </c>
      <c r="X43" s="3">
        <v>7</v>
      </c>
      <c r="Y43" s="3">
        <v>7</v>
      </c>
      <c r="Z43" s="61" t="s">
        <v>87</v>
      </c>
      <c r="AA43" s="61" t="s">
        <v>87</v>
      </c>
      <c r="AB43" s="61" t="s">
        <v>87</v>
      </c>
      <c r="AC43" s="35">
        <f>COUNTIF(C43:AB43,"7")+COUNTIF(C43:AB43,"10")+COUNTIF(C43:AB43,"8")+2</f>
        <v>5</v>
      </c>
      <c r="AD43" s="12">
        <f t="shared" si="3"/>
        <v>25</v>
      </c>
    </row>
    <row r="44" spans="1:30" ht="28.5" customHeight="1" thickBot="1">
      <c r="A44" s="2">
        <v>40</v>
      </c>
      <c r="B44" s="6" t="s">
        <v>35</v>
      </c>
      <c r="C44" s="62">
        <v>7</v>
      </c>
      <c r="D44" s="60">
        <v>7</v>
      </c>
      <c r="E44" s="60">
        <v>7</v>
      </c>
      <c r="F44" s="61"/>
      <c r="G44" s="3">
        <v>7</v>
      </c>
      <c r="H44" s="3">
        <v>7</v>
      </c>
      <c r="I44" s="3">
        <v>7</v>
      </c>
      <c r="J44" s="36">
        <v>7</v>
      </c>
      <c r="K44" s="36">
        <v>7</v>
      </c>
      <c r="L44" s="23">
        <v>7</v>
      </c>
      <c r="M44" s="3">
        <v>7</v>
      </c>
      <c r="N44" s="3">
        <v>7</v>
      </c>
      <c r="O44" s="61" t="s">
        <v>87</v>
      </c>
      <c r="P44" s="3">
        <v>7</v>
      </c>
      <c r="Q44" s="3">
        <v>7</v>
      </c>
      <c r="R44" s="61" t="s">
        <v>87</v>
      </c>
      <c r="S44" s="61" t="s">
        <v>87</v>
      </c>
      <c r="T44" s="3">
        <v>7</v>
      </c>
      <c r="U44" s="61" t="s">
        <v>87</v>
      </c>
      <c r="V44" s="3">
        <v>7</v>
      </c>
      <c r="W44" s="61" t="s">
        <v>87</v>
      </c>
      <c r="X44" s="3">
        <v>7</v>
      </c>
      <c r="Y44" s="3">
        <v>7</v>
      </c>
      <c r="Z44" s="3">
        <v>7</v>
      </c>
      <c r="AA44" s="3">
        <v>7</v>
      </c>
      <c r="AB44" s="3">
        <v>7</v>
      </c>
      <c r="AC44" s="35">
        <f aca="true" t="shared" si="6" ref="AC44:AC52">COUNTIF(C44:AB44,"7")+COUNTIF(C44:AB44,"10")+COUNTIF(C44:AB44,"8")</f>
        <v>20</v>
      </c>
      <c r="AD44" s="12">
        <f t="shared" si="3"/>
        <v>140</v>
      </c>
    </row>
    <row r="45" spans="1:30" ht="28.5" customHeight="1" thickBot="1">
      <c r="A45" s="2">
        <v>41</v>
      </c>
      <c r="B45" s="6" t="s">
        <v>36</v>
      </c>
      <c r="C45" s="26" t="s">
        <v>87</v>
      </c>
      <c r="D45" s="26" t="s">
        <v>87</v>
      </c>
      <c r="E45" s="26" t="s">
        <v>87</v>
      </c>
      <c r="F45" s="3"/>
      <c r="G45" s="3">
        <v>7</v>
      </c>
      <c r="H45" s="3">
        <v>7</v>
      </c>
      <c r="I45" s="26" t="s">
        <v>87</v>
      </c>
      <c r="J45" s="26" t="s">
        <v>87</v>
      </c>
      <c r="K45" s="36">
        <v>7</v>
      </c>
      <c r="L45" s="26" t="s">
        <v>87</v>
      </c>
      <c r="M45" s="97" t="s">
        <v>87</v>
      </c>
      <c r="N45" s="61" t="s">
        <v>87</v>
      </c>
      <c r="O45" s="61" t="s">
        <v>87</v>
      </c>
      <c r="P45" s="61" t="s">
        <v>87</v>
      </c>
      <c r="Q45" s="61" t="s">
        <v>87</v>
      </c>
      <c r="R45" s="61" t="s">
        <v>87</v>
      </c>
      <c r="S45" s="3">
        <v>7</v>
      </c>
      <c r="T45" s="3">
        <v>7</v>
      </c>
      <c r="U45" s="61" t="s">
        <v>87</v>
      </c>
      <c r="V45" s="61" t="s">
        <v>87</v>
      </c>
      <c r="W45" s="61" t="s">
        <v>87</v>
      </c>
      <c r="X45" s="61" t="s">
        <v>87</v>
      </c>
      <c r="Y45" s="3">
        <v>7</v>
      </c>
      <c r="Z45" s="61" t="s">
        <v>87</v>
      </c>
      <c r="AA45" s="61" t="s">
        <v>87</v>
      </c>
      <c r="AB45" s="61" t="s">
        <v>87</v>
      </c>
      <c r="AC45" s="35">
        <f t="shared" si="6"/>
        <v>6</v>
      </c>
      <c r="AD45" s="12">
        <f t="shared" si="3"/>
        <v>42</v>
      </c>
    </row>
    <row r="46" spans="1:30" ht="28.5" customHeight="1" thickBot="1">
      <c r="A46" s="2">
        <v>42</v>
      </c>
      <c r="B46" s="6" t="s">
        <v>37</v>
      </c>
      <c r="C46" s="8">
        <v>7</v>
      </c>
      <c r="D46" s="60">
        <v>7</v>
      </c>
      <c r="E46" s="60">
        <v>7</v>
      </c>
      <c r="F46" s="61"/>
      <c r="G46" s="3">
        <v>7</v>
      </c>
      <c r="H46" s="3">
        <v>7</v>
      </c>
      <c r="I46" s="26" t="s">
        <v>87</v>
      </c>
      <c r="J46" s="26" t="s">
        <v>87</v>
      </c>
      <c r="K46" s="26" t="s">
        <v>87</v>
      </c>
      <c r="L46" s="26" t="s">
        <v>87</v>
      </c>
      <c r="M46" s="3">
        <v>7</v>
      </c>
      <c r="N46" s="3">
        <v>7</v>
      </c>
      <c r="O46" s="61" t="s">
        <v>87</v>
      </c>
      <c r="P46" s="61" t="s">
        <v>87</v>
      </c>
      <c r="Q46" s="61" t="s">
        <v>87</v>
      </c>
      <c r="R46" s="61" t="s">
        <v>87</v>
      </c>
      <c r="S46" s="3">
        <v>7</v>
      </c>
      <c r="T46" s="82" t="s">
        <v>87</v>
      </c>
      <c r="U46" s="61" t="s">
        <v>87</v>
      </c>
      <c r="V46" s="61" t="s">
        <v>87</v>
      </c>
      <c r="W46" s="61" t="s">
        <v>87</v>
      </c>
      <c r="X46" s="61" t="s">
        <v>87</v>
      </c>
      <c r="Y46" s="61" t="s">
        <v>87</v>
      </c>
      <c r="Z46" s="61" t="s">
        <v>87</v>
      </c>
      <c r="AA46" s="61" t="s">
        <v>87</v>
      </c>
      <c r="AB46" s="61" t="s">
        <v>87</v>
      </c>
      <c r="AC46" s="35">
        <f t="shared" si="6"/>
        <v>8</v>
      </c>
      <c r="AD46" s="12">
        <f t="shared" si="3"/>
        <v>56</v>
      </c>
    </row>
    <row r="47" spans="1:30" ht="28.5" customHeight="1" thickBot="1">
      <c r="A47" s="2">
        <v>43</v>
      </c>
      <c r="B47" s="6" t="s">
        <v>38</v>
      </c>
      <c r="C47" s="8">
        <v>7</v>
      </c>
      <c r="D47" s="60">
        <v>7</v>
      </c>
      <c r="E47" s="60">
        <v>7</v>
      </c>
      <c r="F47" s="3"/>
      <c r="G47" s="3">
        <v>7</v>
      </c>
      <c r="H47" s="26" t="s">
        <v>87</v>
      </c>
      <c r="I47" s="26" t="s">
        <v>87</v>
      </c>
      <c r="J47" s="26" t="s">
        <v>87</v>
      </c>
      <c r="K47" s="26" t="s">
        <v>87</v>
      </c>
      <c r="L47" s="23">
        <v>7</v>
      </c>
      <c r="M47" s="26" t="s">
        <v>87</v>
      </c>
      <c r="N47" s="3">
        <v>7</v>
      </c>
      <c r="O47" s="3">
        <v>7</v>
      </c>
      <c r="P47" s="3">
        <v>7</v>
      </c>
      <c r="Q47" s="3">
        <v>7</v>
      </c>
      <c r="R47" s="61" t="s">
        <v>87</v>
      </c>
      <c r="S47" s="3">
        <v>7</v>
      </c>
      <c r="T47" s="3">
        <v>7</v>
      </c>
      <c r="U47" s="61" t="s">
        <v>87</v>
      </c>
      <c r="V47" s="3">
        <v>7</v>
      </c>
      <c r="W47" s="61" t="s">
        <v>87</v>
      </c>
      <c r="X47" s="3">
        <v>7</v>
      </c>
      <c r="Y47" s="61" t="s">
        <v>87</v>
      </c>
      <c r="Z47" s="61" t="s">
        <v>87</v>
      </c>
      <c r="AA47" s="3">
        <v>7</v>
      </c>
      <c r="AB47" s="3">
        <v>7</v>
      </c>
      <c r="AC47" s="35">
        <f t="shared" si="6"/>
        <v>15</v>
      </c>
      <c r="AD47" s="12">
        <f t="shared" si="3"/>
        <v>105</v>
      </c>
    </row>
    <row r="48" spans="1:30" ht="28.5" customHeight="1" thickBot="1">
      <c r="A48" s="2">
        <v>44</v>
      </c>
      <c r="B48" s="6" t="s">
        <v>39</v>
      </c>
      <c r="C48" s="26" t="s">
        <v>87</v>
      </c>
      <c r="D48" s="26" t="s">
        <v>87</v>
      </c>
      <c r="E48" s="26" t="s">
        <v>87</v>
      </c>
      <c r="F48" s="3"/>
      <c r="G48" s="26" t="s">
        <v>87</v>
      </c>
      <c r="H48" s="26" t="s">
        <v>87</v>
      </c>
      <c r="I48" s="26" t="s">
        <v>87</v>
      </c>
      <c r="J48" s="26" t="s">
        <v>87</v>
      </c>
      <c r="K48" s="26" t="s">
        <v>87</v>
      </c>
      <c r="L48" s="26" t="s">
        <v>87</v>
      </c>
      <c r="M48" s="97" t="s">
        <v>87</v>
      </c>
      <c r="N48" s="61" t="s">
        <v>87</v>
      </c>
      <c r="O48" s="61" t="s">
        <v>87</v>
      </c>
      <c r="P48" s="61" t="s">
        <v>87</v>
      </c>
      <c r="Q48" s="61" t="s">
        <v>87</v>
      </c>
      <c r="R48" s="61" t="s">
        <v>87</v>
      </c>
      <c r="S48" s="61" t="s">
        <v>87</v>
      </c>
      <c r="T48" s="82" t="s">
        <v>87</v>
      </c>
      <c r="U48" s="61" t="s">
        <v>87</v>
      </c>
      <c r="V48" s="61" t="s">
        <v>87</v>
      </c>
      <c r="W48" s="61" t="s">
        <v>87</v>
      </c>
      <c r="X48" s="61" t="s">
        <v>87</v>
      </c>
      <c r="Y48" s="3">
        <v>7</v>
      </c>
      <c r="Z48" s="3">
        <v>7</v>
      </c>
      <c r="AA48" s="61" t="s">
        <v>87</v>
      </c>
      <c r="AB48" s="61" t="s">
        <v>87</v>
      </c>
      <c r="AC48" s="35">
        <f t="shared" si="6"/>
        <v>2</v>
      </c>
      <c r="AD48" s="12">
        <f t="shared" si="3"/>
        <v>14</v>
      </c>
    </row>
    <row r="49" spans="1:30" ht="28.5" customHeight="1" thickBot="1">
      <c r="A49" s="2">
        <v>45</v>
      </c>
      <c r="B49" s="6" t="s">
        <v>40</v>
      </c>
      <c r="C49" s="8">
        <v>7</v>
      </c>
      <c r="D49" s="60">
        <v>7</v>
      </c>
      <c r="E49" s="60">
        <v>7</v>
      </c>
      <c r="F49" s="61"/>
      <c r="G49" s="3">
        <v>7</v>
      </c>
      <c r="H49" s="3">
        <v>7</v>
      </c>
      <c r="I49" s="26" t="s">
        <v>87</v>
      </c>
      <c r="J49" s="26" t="s">
        <v>87</v>
      </c>
      <c r="K49" s="26" t="s">
        <v>87</v>
      </c>
      <c r="L49" s="26" t="s">
        <v>87</v>
      </c>
      <c r="M49" s="3">
        <v>7</v>
      </c>
      <c r="N49" s="3">
        <v>7</v>
      </c>
      <c r="O49" s="3">
        <v>7</v>
      </c>
      <c r="P49" s="61" t="s">
        <v>87</v>
      </c>
      <c r="Q49" s="3">
        <v>7</v>
      </c>
      <c r="R49" s="61" t="s">
        <v>87</v>
      </c>
      <c r="S49" s="3">
        <v>7</v>
      </c>
      <c r="T49" s="82" t="s">
        <v>87</v>
      </c>
      <c r="U49" s="61" t="s">
        <v>87</v>
      </c>
      <c r="V49" s="61" t="s">
        <v>87</v>
      </c>
      <c r="W49" s="61" t="s">
        <v>87</v>
      </c>
      <c r="X49" s="61" t="s">
        <v>87</v>
      </c>
      <c r="Y49" s="3">
        <v>7</v>
      </c>
      <c r="Z49" s="61" t="s">
        <v>87</v>
      </c>
      <c r="AA49" s="3">
        <v>7</v>
      </c>
      <c r="AB49" s="3">
        <v>7</v>
      </c>
      <c r="AC49" s="35">
        <f t="shared" si="6"/>
        <v>13</v>
      </c>
      <c r="AD49" s="12">
        <f t="shared" si="3"/>
        <v>91</v>
      </c>
    </row>
    <row r="50" spans="1:30" ht="28.5" customHeight="1" thickBot="1">
      <c r="A50" s="2">
        <v>46</v>
      </c>
      <c r="B50" s="6" t="s">
        <v>41</v>
      </c>
      <c r="C50" s="8">
        <v>7</v>
      </c>
      <c r="D50" s="26" t="s">
        <v>87</v>
      </c>
      <c r="E50" s="26" t="s">
        <v>87</v>
      </c>
      <c r="F50" s="3"/>
      <c r="G50" s="26" t="s">
        <v>87</v>
      </c>
      <c r="H50" s="26" t="s">
        <v>87</v>
      </c>
      <c r="I50" s="3">
        <v>7</v>
      </c>
      <c r="J50" s="26" t="s">
        <v>87</v>
      </c>
      <c r="K50" s="36">
        <v>7</v>
      </c>
      <c r="L50" s="23">
        <v>7</v>
      </c>
      <c r="M50" s="26" t="s">
        <v>87</v>
      </c>
      <c r="N50" s="3">
        <v>7</v>
      </c>
      <c r="O50" s="3">
        <v>7</v>
      </c>
      <c r="P50" s="61" t="s">
        <v>87</v>
      </c>
      <c r="Q50" s="3">
        <v>7</v>
      </c>
      <c r="R50" s="61" t="s">
        <v>87</v>
      </c>
      <c r="S50" s="3">
        <v>7</v>
      </c>
      <c r="T50" s="3">
        <v>7</v>
      </c>
      <c r="U50" s="61" t="s">
        <v>87</v>
      </c>
      <c r="V50" s="3">
        <v>7</v>
      </c>
      <c r="W50" s="61" t="s">
        <v>87</v>
      </c>
      <c r="X50" s="3">
        <v>7</v>
      </c>
      <c r="Y50" s="3">
        <v>7</v>
      </c>
      <c r="Z50" s="61" t="s">
        <v>87</v>
      </c>
      <c r="AA50" s="61" t="s">
        <v>87</v>
      </c>
      <c r="AB50" s="3">
        <v>7</v>
      </c>
      <c r="AC50" s="35">
        <f t="shared" si="6"/>
        <v>13</v>
      </c>
      <c r="AD50" s="12">
        <f t="shared" si="3"/>
        <v>91</v>
      </c>
    </row>
    <row r="51" spans="1:30" ht="28.5" customHeight="1" thickBot="1">
      <c r="A51" s="2">
        <v>47</v>
      </c>
      <c r="B51" s="6" t="s">
        <v>42</v>
      </c>
      <c r="C51" s="26" t="s">
        <v>87</v>
      </c>
      <c r="D51" s="26" t="s">
        <v>87</v>
      </c>
      <c r="E51" s="26" t="s">
        <v>87</v>
      </c>
      <c r="F51" s="3"/>
      <c r="G51" s="26" t="s">
        <v>87</v>
      </c>
      <c r="H51" s="26" t="s">
        <v>87</v>
      </c>
      <c r="I51" s="26" t="s">
        <v>87</v>
      </c>
      <c r="J51" s="26" t="s">
        <v>87</v>
      </c>
      <c r="K51" s="36">
        <v>7</v>
      </c>
      <c r="L51" s="26" t="s">
        <v>87</v>
      </c>
      <c r="M51" s="97" t="s">
        <v>87</v>
      </c>
      <c r="N51" s="61" t="s">
        <v>87</v>
      </c>
      <c r="O51" s="61" t="s">
        <v>87</v>
      </c>
      <c r="P51" s="61" t="s">
        <v>87</v>
      </c>
      <c r="Q51" s="61" t="s">
        <v>87</v>
      </c>
      <c r="R51" s="61" t="s">
        <v>87</v>
      </c>
      <c r="S51" s="61" t="s">
        <v>87</v>
      </c>
      <c r="T51" s="82" t="s">
        <v>87</v>
      </c>
      <c r="U51" s="61" t="s">
        <v>87</v>
      </c>
      <c r="V51" s="61" t="s">
        <v>87</v>
      </c>
      <c r="W51" s="61" t="s">
        <v>87</v>
      </c>
      <c r="X51" s="61" t="s">
        <v>87</v>
      </c>
      <c r="Y51" s="61" t="s">
        <v>87</v>
      </c>
      <c r="Z51" s="61" t="s">
        <v>87</v>
      </c>
      <c r="AA51" s="61" t="s">
        <v>87</v>
      </c>
      <c r="AB51" s="61" t="s">
        <v>87</v>
      </c>
      <c r="AC51" s="35">
        <f t="shared" si="6"/>
        <v>1</v>
      </c>
      <c r="AD51" s="12">
        <f t="shared" si="3"/>
        <v>7</v>
      </c>
    </row>
    <row r="52" spans="1:30" ht="30" customHeight="1" thickBot="1">
      <c r="A52" s="2">
        <v>48</v>
      </c>
      <c r="B52" s="7" t="s">
        <v>43</v>
      </c>
      <c r="C52" s="95">
        <v>7</v>
      </c>
      <c r="D52" s="64">
        <v>7</v>
      </c>
      <c r="E52" s="64">
        <v>7</v>
      </c>
      <c r="F52" s="71"/>
      <c r="G52" s="111">
        <v>7</v>
      </c>
      <c r="H52" s="111">
        <v>7</v>
      </c>
      <c r="I52" s="111">
        <v>7</v>
      </c>
      <c r="J52" s="7">
        <v>7</v>
      </c>
      <c r="K52" s="7">
        <v>7</v>
      </c>
      <c r="L52" s="72">
        <v>7</v>
      </c>
      <c r="M52" s="7">
        <v>7</v>
      </c>
      <c r="N52" s="71" t="s">
        <v>87</v>
      </c>
      <c r="O52" s="111">
        <v>7</v>
      </c>
      <c r="P52" s="111">
        <v>7</v>
      </c>
      <c r="Q52" s="71" t="s">
        <v>87</v>
      </c>
      <c r="R52" s="72">
        <v>7</v>
      </c>
      <c r="S52" s="111">
        <v>7</v>
      </c>
      <c r="T52" s="111">
        <v>7</v>
      </c>
      <c r="U52" s="71" t="s">
        <v>87</v>
      </c>
      <c r="V52" s="111">
        <v>7</v>
      </c>
      <c r="W52" s="111">
        <v>10</v>
      </c>
      <c r="X52" s="111">
        <v>7</v>
      </c>
      <c r="Y52" s="111">
        <v>7</v>
      </c>
      <c r="Z52" s="111">
        <v>7</v>
      </c>
      <c r="AA52" s="111">
        <v>7</v>
      </c>
      <c r="AB52" s="135" t="s">
        <v>87</v>
      </c>
      <c r="AC52" s="35">
        <f t="shared" si="6"/>
        <v>21</v>
      </c>
      <c r="AD52" s="12">
        <f t="shared" si="3"/>
        <v>150</v>
      </c>
    </row>
    <row r="53" ht="30" customHeight="1" thickBot="1"/>
    <row r="54" spans="3:29" ht="30" customHeight="1" thickBot="1">
      <c r="C54" s="159" t="s">
        <v>54</v>
      </c>
      <c r="D54" s="160"/>
      <c r="E54" s="160"/>
      <c r="F54" s="160"/>
      <c r="G54" s="165" t="s">
        <v>53</v>
      </c>
      <c r="H54" s="165"/>
      <c r="I54" s="160"/>
      <c r="J54" s="160"/>
      <c r="K54" s="160"/>
      <c r="L54" s="161"/>
      <c r="M54" s="159" t="s">
        <v>56</v>
      </c>
      <c r="N54" s="160"/>
      <c r="O54" s="161"/>
      <c r="P54" s="76"/>
      <c r="S54" s="123"/>
      <c r="AC54" s="74"/>
    </row>
    <row r="55" spans="3:29" ht="30" customHeight="1" thickBot="1">
      <c r="C55" s="162" t="s">
        <v>67</v>
      </c>
      <c r="D55" s="163"/>
      <c r="E55" s="163"/>
      <c r="F55" s="164"/>
      <c r="G55" s="113"/>
      <c r="H55" s="86" t="s">
        <v>71</v>
      </c>
      <c r="I55" s="133"/>
      <c r="J55" s="133"/>
      <c r="K55" s="133"/>
      <c r="T55" s="123"/>
      <c r="AC55" s="74"/>
    </row>
    <row r="56" spans="3:29" ht="30" customHeight="1" thickBot="1">
      <c r="C56" s="162" t="s">
        <v>68</v>
      </c>
      <c r="D56" s="163"/>
      <c r="E56" s="163"/>
      <c r="F56" s="164"/>
      <c r="G56" s="113"/>
      <c r="H56" s="86" t="s">
        <v>72</v>
      </c>
      <c r="T56" s="123"/>
      <c r="AC56" s="74"/>
    </row>
    <row r="57" spans="3:29" ht="30" customHeight="1" thickBot="1">
      <c r="C57" s="162" t="s">
        <v>69</v>
      </c>
      <c r="D57" s="163"/>
      <c r="E57" s="163"/>
      <c r="F57" s="164"/>
      <c r="G57" s="113"/>
      <c r="H57" s="86" t="s">
        <v>72</v>
      </c>
      <c r="T57" s="123"/>
      <c r="AC57" s="74"/>
    </row>
    <row r="58" spans="3:29" ht="30" customHeight="1" thickBot="1">
      <c r="C58" s="162" t="s">
        <v>70</v>
      </c>
      <c r="D58" s="163"/>
      <c r="E58" s="163"/>
      <c r="F58" s="164"/>
      <c r="G58" s="114"/>
      <c r="H58" s="49" t="s">
        <v>72</v>
      </c>
      <c r="T58" s="123"/>
      <c r="AC58" s="74"/>
    </row>
    <row r="59" spans="3:29" ht="30" customHeight="1" thickBot="1">
      <c r="C59" s="162" t="s">
        <v>79</v>
      </c>
      <c r="D59" s="163"/>
      <c r="E59" s="163"/>
      <c r="F59" s="164"/>
      <c r="G59" s="115"/>
      <c r="H59" s="49" t="s">
        <v>83</v>
      </c>
      <c r="I59" s="166" t="s">
        <v>84</v>
      </c>
      <c r="J59" s="147"/>
      <c r="K59" s="147"/>
      <c r="L59" s="147"/>
      <c r="M59" s="147"/>
      <c r="N59" s="147"/>
      <c r="O59" s="147"/>
      <c r="P59" s="147"/>
      <c r="Q59" s="128"/>
      <c r="T59" s="123"/>
      <c r="AC59" s="74"/>
    </row>
    <row r="60" spans="3:17" ht="36.75" customHeight="1" thickBot="1">
      <c r="C60" s="139" t="s">
        <v>85</v>
      </c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29"/>
    </row>
    <row r="61" spans="3:20" ht="51.75" customHeight="1" thickBot="1">
      <c r="C61" s="138" t="s">
        <v>86</v>
      </c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10"/>
      <c r="T61" s="110"/>
    </row>
    <row r="62" spans="3:18" ht="30" customHeight="1"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</row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</sheetData>
  <sheetProtection/>
  <autoFilter ref="AD1:AD197"/>
  <mergeCells count="19">
    <mergeCell ref="C61:R61"/>
    <mergeCell ref="M54:O54"/>
    <mergeCell ref="C59:F59"/>
    <mergeCell ref="C55:F55"/>
    <mergeCell ref="C56:F56"/>
    <mergeCell ref="C57:F57"/>
    <mergeCell ref="C58:F58"/>
    <mergeCell ref="C54:F54"/>
    <mergeCell ref="G54:L54"/>
    <mergeCell ref="I59:P59"/>
    <mergeCell ref="C60:P60"/>
    <mergeCell ref="A1:B1"/>
    <mergeCell ref="C2:F2"/>
    <mergeCell ref="G2:L2"/>
    <mergeCell ref="M2:R2"/>
    <mergeCell ref="O1:AD1"/>
    <mergeCell ref="C1:N1"/>
    <mergeCell ref="S2:AB2"/>
    <mergeCell ref="AD2:AD3"/>
  </mergeCells>
  <printOptions/>
  <pageMargins left="0.25" right="0.25" top="0.75" bottom="0.75" header="0.3" footer="0.3"/>
  <pageSetup horizontalDpi="600" verticalDpi="600" orientation="landscape" paperSize="9" scale="95" r:id="rId1"/>
  <headerFooter alignWithMargins="0">
    <oddFooter>&amp;L&amp;F&amp;RPagina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61"/>
  <sheetViews>
    <sheetView zoomScalePageLayoutView="0" workbookViewId="0" topLeftCell="B1">
      <pane ySplit="4" topLeftCell="BM5" activePane="bottomLeft" state="frozen"/>
      <selection pane="topLeft" activeCell="A1" sqref="A1"/>
      <selection pane="bottomLeft" activeCell="K2" sqref="K2:Q2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3" width="4.7109375" style="0" customWidth="1"/>
    <col min="4" max="4" width="4.7109375" style="116" customWidth="1"/>
    <col min="5" max="6" width="4.7109375" style="0" customWidth="1"/>
    <col min="7" max="17" width="4.7109375" style="116" customWidth="1"/>
    <col min="18" max="19" width="4.7109375" style="0" customWidth="1"/>
    <col min="20" max="22" width="4.7109375" style="116" customWidth="1"/>
    <col min="23" max="30" width="4.7109375" style="119" customWidth="1"/>
    <col min="31" max="33" width="4.7109375" style="0" customWidth="1"/>
  </cols>
  <sheetData>
    <row r="1" spans="1:33" s="1" customFormat="1" ht="54.75" customHeight="1" thickBot="1">
      <c r="A1" s="173" t="s">
        <v>46</v>
      </c>
      <c r="B1" s="174"/>
      <c r="C1" s="178" t="s">
        <v>75</v>
      </c>
      <c r="D1" s="179"/>
      <c r="E1" s="179"/>
      <c r="F1" s="179"/>
      <c r="G1" s="179"/>
      <c r="H1" s="179"/>
      <c r="I1" s="179"/>
      <c r="J1" s="179"/>
      <c r="K1" s="179"/>
      <c r="L1" s="179"/>
      <c r="M1" s="180"/>
      <c r="N1" s="107"/>
      <c r="O1" s="107"/>
      <c r="P1" s="107"/>
      <c r="Q1" s="150" t="s">
        <v>189</v>
      </c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2"/>
      <c r="AG1" s="153"/>
    </row>
    <row r="2" spans="1:33" s="1" customFormat="1" ht="21" thickBot="1">
      <c r="A2" s="2"/>
      <c r="B2" s="5" t="s">
        <v>48</v>
      </c>
      <c r="C2" s="143" t="s">
        <v>66</v>
      </c>
      <c r="D2" s="175"/>
      <c r="E2" s="175"/>
      <c r="F2" s="176" t="s">
        <v>65</v>
      </c>
      <c r="G2" s="177"/>
      <c r="H2" s="177"/>
      <c r="I2" s="177"/>
      <c r="J2" s="105"/>
      <c r="K2" s="148" t="s">
        <v>50</v>
      </c>
      <c r="L2" s="149"/>
      <c r="M2" s="149"/>
      <c r="N2" s="149"/>
      <c r="O2" s="149"/>
      <c r="P2" s="149"/>
      <c r="Q2" s="149"/>
      <c r="R2" s="181" t="s">
        <v>51</v>
      </c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82"/>
      <c r="AF2" s="32"/>
      <c r="AG2" s="136" t="s">
        <v>59</v>
      </c>
    </row>
    <row r="3" spans="1:33" s="1" customFormat="1" ht="189.75" customHeight="1" thickBot="1">
      <c r="A3" s="2"/>
      <c r="B3" s="5" t="s">
        <v>49</v>
      </c>
      <c r="C3" s="18" t="s">
        <v>97</v>
      </c>
      <c r="D3" s="104" t="s">
        <v>109</v>
      </c>
      <c r="E3" s="18"/>
      <c r="F3" s="11" t="s">
        <v>89</v>
      </c>
      <c r="G3" s="11" t="s">
        <v>113</v>
      </c>
      <c r="H3" s="11" t="s">
        <v>120</v>
      </c>
      <c r="I3" s="11" t="s">
        <v>121</v>
      </c>
      <c r="J3" s="108" t="s">
        <v>182</v>
      </c>
      <c r="K3" s="10" t="s">
        <v>108</v>
      </c>
      <c r="L3" s="10" t="s">
        <v>163</v>
      </c>
      <c r="M3" s="10" t="s">
        <v>122</v>
      </c>
      <c r="N3" s="10" t="s">
        <v>124</v>
      </c>
      <c r="O3" s="10" t="s">
        <v>125</v>
      </c>
      <c r="P3" s="10" t="s">
        <v>126</v>
      </c>
      <c r="Q3" s="10" t="s">
        <v>173</v>
      </c>
      <c r="R3" s="28" t="s">
        <v>90</v>
      </c>
      <c r="S3" s="28" t="s">
        <v>91</v>
      </c>
      <c r="T3" s="9" t="s">
        <v>110</v>
      </c>
      <c r="U3" s="9" t="s">
        <v>152</v>
      </c>
      <c r="V3" s="9" t="s">
        <v>111</v>
      </c>
      <c r="W3" s="9" t="s">
        <v>112</v>
      </c>
      <c r="X3" s="9" t="s">
        <v>153</v>
      </c>
      <c r="Y3" s="9" t="s">
        <v>114</v>
      </c>
      <c r="Z3" s="9" t="s">
        <v>117</v>
      </c>
      <c r="AA3" s="9" t="s">
        <v>118</v>
      </c>
      <c r="AB3" s="9" t="s">
        <v>130</v>
      </c>
      <c r="AC3" s="9" t="s">
        <v>177</v>
      </c>
      <c r="AD3" s="9" t="s">
        <v>136</v>
      </c>
      <c r="AE3" s="9"/>
      <c r="AF3" s="34" t="s">
        <v>52</v>
      </c>
      <c r="AG3" s="137"/>
    </row>
    <row r="4" spans="1:33" s="1" customFormat="1" ht="27.75" customHeight="1" thickBot="1">
      <c r="A4" s="2" t="s">
        <v>45</v>
      </c>
      <c r="B4" s="4" t="s">
        <v>0</v>
      </c>
      <c r="C4" s="17">
        <f>COUNTIF(C5:C52,"8")</f>
        <v>25</v>
      </c>
      <c r="D4" s="66">
        <f>COUNTIF(D5:D52,"5")</f>
        <v>26</v>
      </c>
      <c r="E4" s="66">
        <f>COUNTIF(E5:E52,"X")</f>
        <v>0</v>
      </c>
      <c r="F4" s="13">
        <f>COUNTIF(F5:F52,"5")</f>
        <v>3</v>
      </c>
      <c r="G4" s="13">
        <f>COUNTIF(G5:G52,"5")</f>
        <v>5</v>
      </c>
      <c r="H4" s="13">
        <f>COUNTIF(H5:H52,"5")</f>
        <v>4</v>
      </c>
      <c r="I4" s="13">
        <f>COUNTIF(I5:I53,"5")</f>
        <v>9</v>
      </c>
      <c r="J4" s="13">
        <v>2</v>
      </c>
      <c r="K4" s="14">
        <f>COUNTIF(K5:K52,"5")+1</f>
        <v>29</v>
      </c>
      <c r="L4" s="14">
        <f>COUNTIF(L5:L53,"5")</f>
        <v>7</v>
      </c>
      <c r="M4" s="122">
        <f aca="true" t="shared" si="0" ref="M4:T4">COUNTIF(M5:M52,"5")</f>
        <v>13</v>
      </c>
      <c r="N4" s="122">
        <f t="shared" si="0"/>
        <v>14</v>
      </c>
      <c r="O4" s="122">
        <f t="shared" si="0"/>
        <v>15</v>
      </c>
      <c r="P4" s="122">
        <f t="shared" si="0"/>
        <v>9</v>
      </c>
      <c r="Q4" s="14">
        <f t="shared" si="0"/>
        <v>7</v>
      </c>
      <c r="R4" s="15">
        <f t="shared" si="0"/>
        <v>27</v>
      </c>
      <c r="S4" s="15">
        <f t="shared" si="0"/>
        <v>28</v>
      </c>
      <c r="T4" s="15">
        <f t="shared" si="0"/>
        <v>27</v>
      </c>
      <c r="U4" s="15">
        <f>COUNTIF(U5:U52,"3")</f>
        <v>25</v>
      </c>
      <c r="V4" s="15">
        <f>COUNTIF(V5:V53,"5")</f>
        <v>7</v>
      </c>
      <c r="W4" s="15">
        <f>COUNTIF(W5:W53,"5")</f>
        <v>16</v>
      </c>
      <c r="X4" s="15">
        <f>COUNTIF(X5:X53,"5")</f>
        <v>2</v>
      </c>
      <c r="Y4" s="15">
        <f>COUNTIF(Y5:Y53,"5")</f>
        <v>10</v>
      </c>
      <c r="Z4" s="15">
        <f>COUNTIF(Z5:Z52,"5")</f>
        <v>14</v>
      </c>
      <c r="AA4" s="15">
        <f>COUNTIF(AA5:AA52,"5")</f>
        <v>2</v>
      </c>
      <c r="AB4" s="15">
        <f>COUNTIF(AB5:AB53,"5")</f>
        <v>9</v>
      </c>
      <c r="AC4" s="15">
        <f>COUNTIF(AC5:AC52,"5")</f>
        <v>5</v>
      </c>
      <c r="AD4" s="15">
        <f>COUNTIF(AD5:AD52,"5")</f>
        <v>10</v>
      </c>
      <c r="AE4" s="15">
        <f>COUNTIF(AE5:AE52,"5")</f>
        <v>0</v>
      </c>
      <c r="AF4" s="33">
        <f>SUM(B4:AE4)-25</f>
        <v>325</v>
      </c>
      <c r="AG4" s="16"/>
    </row>
    <row r="5" spans="1:33" ht="28.5" customHeight="1" thickBot="1">
      <c r="A5" s="2">
        <v>1</v>
      </c>
      <c r="B5" s="6" t="s">
        <v>1</v>
      </c>
      <c r="C5" s="63" t="s">
        <v>87</v>
      </c>
      <c r="D5" s="60">
        <v>5</v>
      </c>
      <c r="E5" s="60"/>
      <c r="F5" s="63" t="s">
        <v>87</v>
      </c>
      <c r="G5" s="63" t="s">
        <v>87</v>
      </c>
      <c r="H5" s="63" t="s">
        <v>87</v>
      </c>
      <c r="I5" s="63" t="s">
        <v>87</v>
      </c>
      <c r="J5" s="63" t="s">
        <v>87</v>
      </c>
      <c r="K5" s="120">
        <v>5</v>
      </c>
      <c r="L5" s="121" t="s">
        <v>87</v>
      </c>
      <c r="M5" s="121" t="s">
        <v>87</v>
      </c>
      <c r="N5" s="121" t="s">
        <v>87</v>
      </c>
      <c r="O5" s="121" t="s">
        <v>87</v>
      </c>
      <c r="P5" s="121" t="s">
        <v>87</v>
      </c>
      <c r="Q5" s="121" t="s">
        <v>87</v>
      </c>
      <c r="R5" s="62">
        <v>5</v>
      </c>
      <c r="S5" s="21">
        <v>5</v>
      </c>
      <c r="T5" s="21">
        <v>5</v>
      </c>
      <c r="U5" s="3">
        <v>3</v>
      </c>
      <c r="V5" s="63" t="s">
        <v>87</v>
      </c>
      <c r="W5" s="63" t="s">
        <v>87</v>
      </c>
      <c r="X5" s="63" t="s">
        <v>87</v>
      </c>
      <c r="Y5" s="63" t="s">
        <v>87</v>
      </c>
      <c r="Z5" s="63" t="s">
        <v>87</v>
      </c>
      <c r="AA5" s="63" t="s">
        <v>87</v>
      </c>
      <c r="AB5" s="63" t="s">
        <v>87</v>
      </c>
      <c r="AC5" s="63" t="s">
        <v>87</v>
      </c>
      <c r="AD5" s="63" t="s">
        <v>87</v>
      </c>
      <c r="AE5" s="21"/>
      <c r="AF5" s="35">
        <f>COUNTIF(C5:AE5,"5")</f>
        <v>5</v>
      </c>
      <c r="AG5" s="12">
        <f aca="true" t="shared" si="1" ref="AG5:AG52">SUM(C5:AE5)</f>
        <v>28</v>
      </c>
    </row>
    <row r="6" spans="1:33" ht="28.5" customHeight="1" thickBot="1">
      <c r="A6" s="2">
        <v>2</v>
      </c>
      <c r="B6" s="6" t="s">
        <v>80</v>
      </c>
      <c r="C6" s="63" t="s">
        <v>87</v>
      </c>
      <c r="D6" s="63" t="s">
        <v>87</v>
      </c>
      <c r="E6" s="60"/>
      <c r="F6" s="63" t="s">
        <v>87</v>
      </c>
      <c r="G6" s="63" t="s">
        <v>87</v>
      </c>
      <c r="H6" s="63" t="s">
        <v>87</v>
      </c>
      <c r="I6" s="63" t="s">
        <v>87</v>
      </c>
      <c r="J6" s="63" t="s">
        <v>87</v>
      </c>
      <c r="K6" s="120">
        <v>5</v>
      </c>
      <c r="L6" s="121" t="s">
        <v>87</v>
      </c>
      <c r="M6" s="121" t="s">
        <v>87</v>
      </c>
      <c r="N6" s="121" t="s">
        <v>87</v>
      </c>
      <c r="O6" s="121" t="s">
        <v>87</v>
      </c>
      <c r="P6" s="121" t="s">
        <v>87</v>
      </c>
      <c r="Q6" s="121" t="s">
        <v>87</v>
      </c>
      <c r="R6" s="8">
        <v>5</v>
      </c>
      <c r="S6" s="22">
        <v>5</v>
      </c>
      <c r="T6" s="60">
        <v>5</v>
      </c>
      <c r="U6" s="63" t="s">
        <v>87</v>
      </c>
      <c r="V6" s="63" t="s">
        <v>87</v>
      </c>
      <c r="W6" s="73">
        <v>5</v>
      </c>
      <c r="X6" s="63" t="s">
        <v>87</v>
      </c>
      <c r="Y6" s="63" t="s">
        <v>87</v>
      </c>
      <c r="Z6" s="63" t="s">
        <v>87</v>
      </c>
      <c r="AA6" s="63" t="s">
        <v>87</v>
      </c>
      <c r="AB6" s="63" t="s">
        <v>87</v>
      </c>
      <c r="AC6" s="63" t="s">
        <v>87</v>
      </c>
      <c r="AD6" s="63" t="s">
        <v>87</v>
      </c>
      <c r="AE6" s="60"/>
      <c r="AF6" s="35">
        <f>COUNTIF(C6:AE6,"5")</f>
        <v>5</v>
      </c>
      <c r="AG6" s="12">
        <f t="shared" si="1"/>
        <v>25</v>
      </c>
    </row>
    <row r="7" spans="1:33" ht="28.5" customHeight="1" thickBot="1">
      <c r="A7" s="2">
        <v>3</v>
      </c>
      <c r="B7" s="6" t="s">
        <v>94</v>
      </c>
      <c r="C7" s="62">
        <v>8</v>
      </c>
      <c r="D7" s="60">
        <v>5</v>
      </c>
      <c r="E7" s="60"/>
      <c r="F7" s="63" t="s">
        <v>87</v>
      </c>
      <c r="G7" s="8">
        <v>5</v>
      </c>
      <c r="H7" s="62">
        <v>5</v>
      </c>
      <c r="I7" s="62">
        <v>5</v>
      </c>
      <c r="J7" s="63" t="s">
        <v>87</v>
      </c>
      <c r="K7" s="120">
        <v>5</v>
      </c>
      <c r="L7" s="121" t="s">
        <v>87</v>
      </c>
      <c r="M7" s="60">
        <v>5</v>
      </c>
      <c r="N7" s="60">
        <v>5</v>
      </c>
      <c r="O7" s="60">
        <v>5</v>
      </c>
      <c r="P7" s="60">
        <v>5</v>
      </c>
      <c r="Q7" s="73">
        <v>5</v>
      </c>
      <c r="R7" s="63" t="s">
        <v>87</v>
      </c>
      <c r="S7" s="22">
        <v>5</v>
      </c>
      <c r="T7" s="60">
        <v>5</v>
      </c>
      <c r="U7" s="73">
        <v>3</v>
      </c>
      <c r="V7" s="73">
        <v>5</v>
      </c>
      <c r="W7" s="73">
        <v>5</v>
      </c>
      <c r="X7" s="63" t="s">
        <v>87</v>
      </c>
      <c r="Y7" s="73">
        <v>5</v>
      </c>
      <c r="Z7" s="73">
        <v>5</v>
      </c>
      <c r="AA7" s="63" t="s">
        <v>87</v>
      </c>
      <c r="AB7" s="22">
        <v>5</v>
      </c>
      <c r="AC7" s="3">
        <v>5</v>
      </c>
      <c r="AD7" s="73">
        <v>5</v>
      </c>
      <c r="AE7" s="60"/>
      <c r="AF7" s="35">
        <f>COUNTIF(C7:AE7,"5")+1</f>
        <v>20</v>
      </c>
      <c r="AG7" s="12">
        <f t="shared" si="1"/>
        <v>106</v>
      </c>
    </row>
    <row r="8" spans="1:33" ht="28.5" customHeight="1" thickBot="1">
      <c r="A8" s="2">
        <v>4</v>
      </c>
      <c r="B8" s="6" t="s">
        <v>2</v>
      </c>
      <c r="C8" s="62">
        <v>8</v>
      </c>
      <c r="D8" s="60">
        <v>5</v>
      </c>
      <c r="E8" s="60"/>
      <c r="F8" s="63" t="s">
        <v>87</v>
      </c>
      <c r="G8" s="63" t="s">
        <v>87</v>
      </c>
      <c r="H8" s="63" t="s">
        <v>87</v>
      </c>
      <c r="I8" s="62">
        <v>5</v>
      </c>
      <c r="J8" s="63" t="s">
        <v>87</v>
      </c>
      <c r="K8" s="120">
        <v>5</v>
      </c>
      <c r="L8" s="121" t="s">
        <v>87</v>
      </c>
      <c r="M8" s="121" t="s">
        <v>87</v>
      </c>
      <c r="N8" s="121" t="s">
        <v>87</v>
      </c>
      <c r="O8" s="121" t="s">
        <v>87</v>
      </c>
      <c r="P8" s="121" t="s">
        <v>87</v>
      </c>
      <c r="Q8" s="121" t="s">
        <v>87</v>
      </c>
      <c r="R8" s="8">
        <v>5</v>
      </c>
      <c r="S8" s="22">
        <v>5</v>
      </c>
      <c r="T8" s="60">
        <v>5</v>
      </c>
      <c r="U8" s="73">
        <v>3</v>
      </c>
      <c r="V8" s="63" t="s">
        <v>87</v>
      </c>
      <c r="W8" s="63" t="s">
        <v>87</v>
      </c>
      <c r="X8" s="63" t="s">
        <v>87</v>
      </c>
      <c r="Y8" s="63" t="s">
        <v>87</v>
      </c>
      <c r="Z8" s="63" t="s">
        <v>87</v>
      </c>
      <c r="AA8" s="63" t="s">
        <v>87</v>
      </c>
      <c r="AB8" s="63" t="s">
        <v>87</v>
      </c>
      <c r="AC8" s="63" t="s">
        <v>87</v>
      </c>
      <c r="AD8" s="63" t="s">
        <v>87</v>
      </c>
      <c r="AE8" s="61"/>
      <c r="AF8" s="35">
        <f>COUNTIF(C8:AE8,"5")+1</f>
        <v>7</v>
      </c>
      <c r="AG8" s="12">
        <f t="shared" si="1"/>
        <v>41</v>
      </c>
    </row>
    <row r="9" spans="1:33" ht="28.5" customHeight="1" thickBot="1">
      <c r="A9" s="2">
        <v>5</v>
      </c>
      <c r="B9" s="6" t="s">
        <v>3</v>
      </c>
      <c r="C9" s="63" t="s">
        <v>87</v>
      </c>
      <c r="D9" s="63" t="s">
        <v>87</v>
      </c>
      <c r="E9" s="60"/>
      <c r="F9" s="63" t="s">
        <v>87</v>
      </c>
      <c r="G9" s="63" t="s">
        <v>87</v>
      </c>
      <c r="H9" s="63" t="s">
        <v>87</v>
      </c>
      <c r="I9" s="63" t="s">
        <v>87</v>
      </c>
      <c r="J9" s="63" t="s">
        <v>87</v>
      </c>
      <c r="K9" s="121" t="s">
        <v>87</v>
      </c>
      <c r="L9" s="121" t="s">
        <v>87</v>
      </c>
      <c r="M9" s="121" t="s">
        <v>87</v>
      </c>
      <c r="N9" s="121" t="s">
        <v>87</v>
      </c>
      <c r="O9" s="121" t="s">
        <v>87</v>
      </c>
      <c r="P9" s="121" t="s">
        <v>87</v>
      </c>
      <c r="Q9" s="121" t="s">
        <v>87</v>
      </c>
      <c r="R9" s="73">
        <v>5</v>
      </c>
      <c r="S9" s="70" t="s">
        <v>87</v>
      </c>
      <c r="T9" s="63" t="s">
        <v>87</v>
      </c>
      <c r="U9" s="63" t="s">
        <v>87</v>
      </c>
      <c r="V9" s="63" t="s">
        <v>87</v>
      </c>
      <c r="W9" s="63" t="s">
        <v>87</v>
      </c>
      <c r="X9" s="63" t="s">
        <v>87</v>
      </c>
      <c r="Y9" s="63" t="s">
        <v>87</v>
      </c>
      <c r="Z9" s="63" t="s">
        <v>87</v>
      </c>
      <c r="AA9" s="63" t="s">
        <v>87</v>
      </c>
      <c r="AB9" s="63" t="s">
        <v>87</v>
      </c>
      <c r="AC9" s="63" t="s">
        <v>87</v>
      </c>
      <c r="AD9" s="63" t="s">
        <v>87</v>
      </c>
      <c r="AE9" s="61"/>
      <c r="AF9" s="35">
        <f>COUNTIF(C9:AE9,"5")</f>
        <v>1</v>
      </c>
      <c r="AG9" s="12">
        <f t="shared" si="1"/>
        <v>5</v>
      </c>
    </row>
    <row r="10" spans="1:33" ht="28.5" customHeight="1" thickBot="1">
      <c r="A10" s="2">
        <v>6</v>
      </c>
      <c r="B10" s="6" t="s">
        <v>4</v>
      </c>
      <c r="C10" s="62">
        <v>8</v>
      </c>
      <c r="D10" s="60">
        <v>5</v>
      </c>
      <c r="E10" s="60"/>
      <c r="F10" s="63" t="s">
        <v>87</v>
      </c>
      <c r="G10" s="63" t="s">
        <v>87</v>
      </c>
      <c r="H10" s="63" t="s">
        <v>87</v>
      </c>
      <c r="I10" s="63" t="s">
        <v>87</v>
      </c>
      <c r="J10" s="63" t="s">
        <v>87</v>
      </c>
      <c r="K10" s="120">
        <v>5</v>
      </c>
      <c r="L10" s="121" t="s">
        <v>87</v>
      </c>
      <c r="M10" s="121" t="s">
        <v>87</v>
      </c>
      <c r="N10" s="60">
        <v>5</v>
      </c>
      <c r="O10" s="60">
        <v>5</v>
      </c>
      <c r="P10" s="121" t="s">
        <v>87</v>
      </c>
      <c r="Q10" s="121" t="s">
        <v>87</v>
      </c>
      <c r="R10" s="62">
        <v>5</v>
      </c>
      <c r="S10" s="60">
        <v>5</v>
      </c>
      <c r="T10" s="60">
        <v>5</v>
      </c>
      <c r="U10" s="73">
        <v>3</v>
      </c>
      <c r="V10" s="63" t="s">
        <v>87</v>
      </c>
      <c r="W10" s="63" t="s">
        <v>87</v>
      </c>
      <c r="X10" s="63" t="s">
        <v>87</v>
      </c>
      <c r="Y10" s="63" t="s">
        <v>87</v>
      </c>
      <c r="Z10" s="63" t="s">
        <v>87</v>
      </c>
      <c r="AA10" s="63" t="s">
        <v>87</v>
      </c>
      <c r="AB10" s="63" t="s">
        <v>87</v>
      </c>
      <c r="AC10" s="63" t="s">
        <v>87</v>
      </c>
      <c r="AD10" s="63" t="s">
        <v>87</v>
      </c>
      <c r="AE10" s="61"/>
      <c r="AF10" s="35">
        <f>COUNTIF(C10:AE10,"5")+1</f>
        <v>8</v>
      </c>
      <c r="AG10" s="12">
        <f t="shared" si="1"/>
        <v>46</v>
      </c>
    </row>
    <row r="11" spans="1:33" ht="28.5" customHeight="1" thickBot="1">
      <c r="A11" s="2">
        <v>7</v>
      </c>
      <c r="B11" s="6" t="s">
        <v>5</v>
      </c>
      <c r="C11" s="63" t="s">
        <v>87</v>
      </c>
      <c r="D11" s="63" t="s">
        <v>87</v>
      </c>
      <c r="E11" s="60"/>
      <c r="F11" s="63" t="s">
        <v>87</v>
      </c>
      <c r="G11" s="63" t="s">
        <v>87</v>
      </c>
      <c r="H11" s="63" t="s">
        <v>87</v>
      </c>
      <c r="I11" s="63" t="s">
        <v>87</v>
      </c>
      <c r="J11" s="63" t="s">
        <v>87</v>
      </c>
      <c r="K11" s="121" t="s">
        <v>87</v>
      </c>
      <c r="L11" s="121" t="s">
        <v>87</v>
      </c>
      <c r="M11" s="60">
        <v>5</v>
      </c>
      <c r="N11" s="121" t="s">
        <v>87</v>
      </c>
      <c r="O11" s="121" t="s">
        <v>87</v>
      </c>
      <c r="P11" s="121" t="s">
        <v>87</v>
      </c>
      <c r="Q11" s="121" t="s">
        <v>87</v>
      </c>
      <c r="R11" s="63" t="s">
        <v>87</v>
      </c>
      <c r="S11" s="70" t="s">
        <v>87</v>
      </c>
      <c r="T11" s="63" t="s">
        <v>87</v>
      </c>
      <c r="U11" s="63" t="s">
        <v>87</v>
      </c>
      <c r="V11" s="63" t="s">
        <v>87</v>
      </c>
      <c r="W11" s="63" t="s">
        <v>87</v>
      </c>
      <c r="X11" s="63" t="s">
        <v>87</v>
      </c>
      <c r="Y11" s="63" t="s">
        <v>87</v>
      </c>
      <c r="Z11" s="63" t="s">
        <v>87</v>
      </c>
      <c r="AA11" s="63" t="s">
        <v>87</v>
      </c>
      <c r="AB11" s="63" t="s">
        <v>87</v>
      </c>
      <c r="AC11" s="63" t="s">
        <v>87</v>
      </c>
      <c r="AD11" s="63" t="s">
        <v>87</v>
      </c>
      <c r="AE11" s="61"/>
      <c r="AF11" s="35">
        <f>COUNTIF(C11:AE11,"5")</f>
        <v>1</v>
      </c>
      <c r="AG11" s="12">
        <f t="shared" si="1"/>
        <v>5</v>
      </c>
    </row>
    <row r="12" spans="1:33" ht="28.5" customHeight="1" thickBot="1">
      <c r="A12" s="2">
        <v>8</v>
      </c>
      <c r="B12" s="6" t="s">
        <v>81</v>
      </c>
      <c r="C12" s="63" t="s">
        <v>87</v>
      </c>
      <c r="D12" s="63" t="s">
        <v>87</v>
      </c>
      <c r="E12" s="60"/>
      <c r="F12" s="63" t="s">
        <v>87</v>
      </c>
      <c r="G12" s="63" t="s">
        <v>87</v>
      </c>
      <c r="H12" s="63" t="s">
        <v>87</v>
      </c>
      <c r="I12" s="63" t="s">
        <v>87</v>
      </c>
      <c r="J12" s="63" t="s">
        <v>87</v>
      </c>
      <c r="K12" s="121" t="s">
        <v>87</v>
      </c>
      <c r="L12" s="121" t="s">
        <v>87</v>
      </c>
      <c r="M12" s="121" t="s">
        <v>87</v>
      </c>
      <c r="N12" s="121" t="s">
        <v>87</v>
      </c>
      <c r="O12" s="121" t="s">
        <v>87</v>
      </c>
      <c r="P12" s="121" t="s">
        <v>87</v>
      </c>
      <c r="Q12" s="121" t="s">
        <v>87</v>
      </c>
      <c r="R12" s="8">
        <v>5</v>
      </c>
      <c r="S12" s="70" t="s">
        <v>87</v>
      </c>
      <c r="T12" s="60">
        <v>5</v>
      </c>
      <c r="U12" s="63" t="s">
        <v>87</v>
      </c>
      <c r="V12" s="63" t="s">
        <v>87</v>
      </c>
      <c r="W12" s="63" t="s">
        <v>87</v>
      </c>
      <c r="X12" s="63" t="s">
        <v>87</v>
      </c>
      <c r="Y12" s="63" t="s">
        <v>87</v>
      </c>
      <c r="Z12" s="63" t="s">
        <v>87</v>
      </c>
      <c r="AA12" s="63" t="s">
        <v>87</v>
      </c>
      <c r="AB12" s="63" t="s">
        <v>87</v>
      </c>
      <c r="AC12" s="63" t="s">
        <v>87</v>
      </c>
      <c r="AD12" s="63" t="s">
        <v>87</v>
      </c>
      <c r="AE12" s="61"/>
      <c r="AF12" s="35">
        <f>COUNTIF(C12:AE12,"5")</f>
        <v>2</v>
      </c>
      <c r="AG12" s="12">
        <f t="shared" si="1"/>
        <v>10</v>
      </c>
    </row>
    <row r="13" spans="1:33" ht="28.5" customHeight="1" thickBot="1">
      <c r="A13" s="2">
        <v>9</v>
      </c>
      <c r="B13" s="6" t="s">
        <v>44</v>
      </c>
      <c r="C13" s="63" t="s">
        <v>87</v>
      </c>
      <c r="D13" s="60">
        <v>5</v>
      </c>
      <c r="E13" s="60"/>
      <c r="F13" s="8">
        <v>5</v>
      </c>
      <c r="G13" s="8">
        <v>5</v>
      </c>
      <c r="H13" s="62">
        <v>5</v>
      </c>
      <c r="I13" s="62">
        <v>5</v>
      </c>
      <c r="J13" s="63" t="s">
        <v>87</v>
      </c>
      <c r="K13" s="120">
        <v>5</v>
      </c>
      <c r="L13" s="6">
        <v>5</v>
      </c>
      <c r="M13" s="60">
        <v>5</v>
      </c>
      <c r="N13" s="60">
        <v>5</v>
      </c>
      <c r="O13" s="60">
        <v>5</v>
      </c>
      <c r="P13" s="60">
        <v>5</v>
      </c>
      <c r="Q13" s="73">
        <v>5</v>
      </c>
      <c r="R13" s="63" t="s">
        <v>87</v>
      </c>
      <c r="S13" s="60">
        <v>5</v>
      </c>
      <c r="T13" s="60">
        <v>5</v>
      </c>
      <c r="U13" s="73">
        <v>3</v>
      </c>
      <c r="V13" s="73">
        <v>5</v>
      </c>
      <c r="W13" s="73">
        <v>5</v>
      </c>
      <c r="X13" s="63" t="s">
        <v>87</v>
      </c>
      <c r="Y13" s="73">
        <v>5</v>
      </c>
      <c r="Z13" s="63" t="s">
        <v>87</v>
      </c>
      <c r="AA13" s="63" t="s">
        <v>87</v>
      </c>
      <c r="AB13" s="60">
        <v>5</v>
      </c>
      <c r="AC13" s="63" t="s">
        <v>87</v>
      </c>
      <c r="AD13" s="73">
        <v>5</v>
      </c>
      <c r="AE13" s="60"/>
      <c r="AF13" s="35">
        <f>COUNTIF(C13:AE13,"5")</f>
        <v>19</v>
      </c>
      <c r="AG13" s="12">
        <f t="shared" si="1"/>
        <v>98</v>
      </c>
    </row>
    <row r="14" spans="1:33" ht="28.5" customHeight="1" thickBot="1">
      <c r="A14" s="2">
        <v>10</v>
      </c>
      <c r="B14" s="6" t="s">
        <v>6</v>
      </c>
      <c r="C14" s="62">
        <v>8</v>
      </c>
      <c r="D14" s="63" t="s">
        <v>87</v>
      </c>
      <c r="E14" s="60"/>
      <c r="F14" s="63" t="s">
        <v>87</v>
      </c>
      <c r="G14" s="63" t="s">
        <v>87</v>
      </c>
      <c r="H14" s="63" t="s">
        <v>87</v>
      </c>
      <c r="I14" s="63" t="s">
        <v>87</v>
      </c>
      <c r="J14" s="63" t="s">
        <v>87</v>
      </c>
      <c r="K14" s="121" t="s">
        <v>87</v>
      </c>
      <c r="L14" s="121" t="s">
        <v>87</v>
      </c>
      <c r="M14" s="121" t="s">
        <v>87</v>
      </c>
      <c r="N14" s="121" t="s">
        <v>87</v>
      </c>
      <c r="O14" s="121" t="s">
        <v>87</v>
      </c>
      <c r="P14" s="121" t="s">
        <v>87</v>
      </c>
      <c r="Q14" s="121" t="s">
        <v>87</v>
      </c>
      <c r="R14" s="8">
        <v>5</v>
      </c>
      <c r="S14" s="60">
        <v>5</v>
      </c>
      <c r="T14" s="63" t="s">
        <v>87</v>
      </c>
      <c r="U14" s="63" t="s">
        <v>87</v>
      </c>
      <c r="V14" s="63" t="s">
        <v>87</v>
      </c>
      <c r="W14" s="73">
        <v>5</v>
      </c>
      <c r="X14" s="63" t="s">
        <v>87</v>
      </c>
      <c r="Y14" s="63" t="s">
        <v>87</v>
      </c>
      <c r="Z14" s="63" t="s">
        <v>87</v>
      </c>
      <c r="AA14" s="63" t="s">
        <v>87</v>
      </c>
      <c r="AB14" s="63" t="s">
        <v>87</v>
      </c>
      <c r="AC14" s="63" t="s">
        <v>87</v>
      </c>
      <c r="AD14" s="63" t="s">
        <v>87</v>
      </c>
      <c r="AE14" s="61"/>
      <c r="AF14" s="35">
        <f>COUNTIF(C14:AE14,"5")+1</f>
        <v>4</v>
      </c>
      <c r="AG14" s="12">
        <f t="shared" si="1"/>
        <v>23</v>
      </c>
    </row>
    <row r="15" spans="1:33" ht="28.5" customHeight="1" thickBot="1">
      <c r="A15" s="2">
        <v>11</v>
      </c>
      <c r="B15" s="6" t="s">
        <v>7</v>
      </c>
      <c r="C15" s="62">
        <v>8</v>
      </c>
      <c r="D15" s="63" t="s">
        <v>87</v>
      </c>
      <c r="E15" s="60"/>
      <c r="F15" s="63" t="s">
        <v>87</v>
      </c>
      <c r="G15" s="63" t="s">
        <v>87</v>
      </c>
      <c r="H15" s="63" t="s">
        <v>87</v>
      </c>
      <c r="I15" s="62">
        <v>5</v>
      </c>
      <c r="J15" s="63" t="s">
        <v>87</v>
      </c>
      <c r="K15" s="121" t="s">
        <v>87</v>
      </c>
      <c r="L15" s="121" t="s">
        <v>87</v>
      </c>
      <c r="M15" s="121" t="s">
        <v>87</v>
      </c>
      <c r="N15" s="121" t="s">
        <v>87</v>
      </c>
      <c r="O15" s="121" t="s">
        <v>87</v>
      </c>
      <c r="P15" s="121" t="s">
        <v>87</v>
      </c>
      <c r="Q15" s="121" t="s">
        <v>87</v>
      </c>
      <c r="R15" s="63" t="s">
        <v>87</v>
      </c>
      <c r="S15" s="70" t="s">
        <v>87</v>
      </c>
      <c r="T15" s="63" t="s">
        <v>87</v>
      </c>
      <c r="U15" s="63" t="s">
        <v>87</v>
      </c>
      <c r="V15" s="63" t="s">
        <v>87</v>
      </c>
      <c r="W15" s="63" t="s">
        <v>87</v>
      </c>
      <c r="X15" s="63" t="s">
        <v>87</v>
      </c>
      <c r="Y15" s="73">
        <v>5</v>
      </c>
      <c r="Z15" s="63" t="s">
        <v>87</v>
      </c>
      <c r="AA15" s="63" t="s">
        <v>87</v>
      </c>
      <c r="AB15" s="63" t="s">
        <v>87</v>
      </c>
      <c r="AC15" s="63" t="s">
        <v>87</v>
      </c>
      <c r="AD15" s="63" t="s">
        <v>87</v>
      </c>
      <c r="AE15" s="60"/>
      <c r="AF15" s="35">
        <f>COUNTIF(C15:AE15,"5")+1</f>
        <v>3</v>
      </c>
      <c r="AG15" s="12">
        <f t="shared" si="1"/>
        <v>18</v>
      </c>
    </row>
    <row r="16" spans="1:33" ht="28.5" customHeight="1" thickBot="1">
      <c r="A16" s="2">
        <v>12</v>
      </c>
      <c r="B16" s="6" t="s">
        <v>8</v>
      </c>
      <c r="C16" s="63" t="s">
        <v>87</v>
      </c>
      <c r="D16" s="63" t="s">
        <v>87</v>
      </c>
      <c r="E16" s="60"/>
      <c r="F16" s="63" t="s">
        <v>87</v>
      </c>
      <c r="G16" s="63" t="s">
        <v>87</v>
      </c>
      <c r="H16" s="63" t="s">
        <v>87</v>
      </c>
      <c r="I16" s="63" t="s">
        <v>87</v>
      </c>
      <c r="J16" s="63" t="s">
        <v>87</v>
      </c>
      <c r="K16" s="121" t="s">
        <v>87</v>
      </c>
      <c r="L16" s="121" t="s">
        <v>87</v>
      </c>
      <c r="M16" s="121" t="s">
        <v>87</v>
      </c>
      <c r="N16" s="121" t="s">
        <v>87</v>
      </c>
      <c r="O16" s="121" t="s">
        <v>87</v>
      </c>
      <c r="P16" s="121" t="s">
        <v>87</v>
      </c>
      <c r="Q16" s="121" t="s">
        <v>87</v>
      </c>
      <c r="R16" s="8">
        <v>5</v>
      </c>
      <c r="S16" s="60">
        <v>5</v>
      </c>
      <c r="T16" s="63" t="s">
        <v>87</v>
      </c>
      <c r="U16" s="63" t="s">
        <v>87</v>
      </c>
      <c r="V16" s="63" t="s">
        <v>87</v>
      </c>
      <c r="W16" s="73">
        <v>5</v>
      </c>
      <c r="X16" s="63" t="s">
        <v>87</v>
      </c>
      <c r="Y16" s="63" t="s">
        <v>87</v>
      </c>
      <c r="Z16" s="73">
        <v>5</v>
      </c>
      <c r="AA16" s="63" t="s">
        <v>87</v>
      </c>
      <c r="AB16" s="63" t="s">
        <v>87</v>
      </c>
      <c r="AC16" s="63" t="s">
        <v>87</v>
      </c>
      <c r="AD16" s="63" t="s">
        <v>87</v>
      </c>
      <c r="AE16" s="61"/>
      <c r="AF16" s="35">
        <f>COUNTIF(C16:AE16,"5")</f>
        <v>4</v>
      </c>
      <c r="AG16" s="12">
        <f t="shared" si="1"/>
        <v>20</v>
      </c>
    </row>
    <row r="17" spans="1:33" ht="28.5" customHeight="1" thickBot="1">
      <c r="A17" s="2">
        <v>13</v>
      </c>
      <c r="B17" s="6" t="s">
        <v>9</v>
      </c>
      <c r="C17" s="63" t="s">
        <v>87</v>
      </c>
      <c r="D17" s="63" t="s">
        <v>87</v>
      </c>
      <c r="E17" s="60"/>
      <c r="F17" s="8">
        <v>5</v>
      </c>
      <c r="G17" s="63" t="s">
        <v>87</v>
      </c>
      <c r="H17" s="63" t="s">
        <v>87</v>
      </c>
      <c r="I17" s="60">
        <v>5</v>
      </c>
      <c r="J17" s="63" t="s">
        <v>87</v>
      </c>
      <c r="K17" s="121" t="s">
        <v>87</v>
      </c>
      <c r="L17" s="121" t="s">
        <v>87</v>
      </c>
      <c r="M17" s="121" t="s">
        <v>87</v>
      </c>
      <c r="N17" s="121" t="s">
        <v>87</v>
      </c>
      <c r="O17" s="121" t="s">
        <v>87</v>
      </c>
      <c r="P17" s="121" t="s">
        <v>87</v>
      </c>
      <c r="Q17" s="121" t="s">
        <v>87</v>
      </c>
      <c r="R17" s="63" t="s">
        <v>87</v>
      </c>
      <c r="S17" s="70" t="s">
        <v>87</v>
      </c>
      <c r="T17" s="63" t="s">
        <v>87</v>
      </c>
      <c r="U17" s="63" t="s">
        <v>87</v>
      </c>
      <c r="V17" s="73">
        <v>5</v>
      </c>
      <c r="W17" s="73">
        <v>5</v>
      </c>
      <c r="X17" s="63" t="s">
        <v>87</v>
      </c>
      <c r="Y17" s="63" t="s">
        <v>87</v>
      </c>
      <c r="Z17" s="63" t="s">
        <v>87</v>
      </c>
      <c r="AA17" s="63" t="s">
        <v>87</v>
      </c>
      <c r="AB17" s="60">
        <v>5</v>
      </c>
      <c r="AC17" s="63" t="s">
        <v>87</v>
      </c>
      <c r="AD17" s="60">
        <v>5</v>
      </c>
      <c r="AE17" s="61"/>
      <c r="AF17" s="35">
        <f>COUNTIF(C17:AE17,"5")</f>
        <v>6</v>
      </c>
      <c r="AG17" s="12">
        <f t="shared" si="1"/>
        <v>30</v>
      </c>
    </row>
    <row r="18" spans="1:33" ht="28.5" customHeight="1" thickBot="1">
      <c r="A18" s="2">
        <v>14</v>
      </c>
      <c r="B18" s="6" t="s">
        <v>10</v>
      </c>
      <c r="C18" s="62">
        <v>8</v>
      </c>
      <c r="D18" s="60">
        <v>5</v>
      </c>
      <c r="E18" s="60"/>
      <c r="F18" s="63" t="s">
        <v>87</v>
      </c>
      <c r="G18" s="63" t="s">
        <v>87</v>
      </c>
      <c r="H18" s="63" t="s">
        <v>87</v>
      </c>
      <c r="I18" s="63" t="s">
        <v>87</v>
      </c>
      <c r="J18" s="63" t="s">
        <v>87</v>
      </c>
      <c r="K18" s="120">
        <v>5</v>
      </c>
      <c r="L18" s="121" t="s">
        <v>87</v>
      </c>
      <c r="M18" s="121" t="s">
        <v>87</v>
      </c>
      <c r="N18" s="60">
        <v>5</v>
      </c>
      <c r="O18" s="60">
        <v>5</v>
      </c>
      <c r="P18" s="121" t="s">
        <v>87</v>
      </c>
      <c r="Q18" s="121" t="s">
        <v>87</v>
      </c>
      <c r="R18" s="8">
        <v>5</v>
      </c>
      <c r="S18" s="70" t="s">
        <v>87</v>
      </c>
      <c r="T18" s="60">
        <v>5</v>
      </c>
      <c r="U18" s="73">
        <v>3</v>
      </c>
      <c r="V18" s="63" t="s">
        <v>87</v>
      </c>
      <c r="W18" s="63" t="s">
        <v>87</v>
      </c>
      <c r="X18" s="63" t="s">
        <v>87</v>
      </c>
      <c r="Y18" s="63" t="s">
        <v>87</v>
      </c>
      <c r="Z18" s="63" t="s">
        <v>87</v>
      </c>
      <c r="AA18" s="63" t="s">
        <v>87</v>
      </c>
      <c r="AB18" s="63" t="s">
        <v>87</v>
      </c>
      <c r="AC18" s="63" t="s">
        <v>87</v>
      </c>
      <c r="AD18" s="63" t="s">
        <v>87</v>
      </c>
      <c r="AE18" s="61"/>
      <c r="AF18" s="35">
        <f>COUNTIF(C18:AE18,"5")+1</f>
        <v>7</v>
      </c>
      <c r="AG18" s="12">
        <f t="shared" si="1"/>
        <v>41</v>
      </c>
    </row>
    <row r="19" spans="1:33" ht="28.5" customHeight="1" thickBot="1">
      <c r="A19" s="2">
        <v>15</v>
      </c>
      <c r="B19" s="6" t="s">
        <v>11</v>
      </c>
      <c r="C19" s="63" t="s">
        <v>87</v>
      </c>
      <c r="D19" s="60">
        <v>5</v>
      </c>
      <c r="E19" s="60"/>
      <c r="F19" s="63" t="s">
        <v>87</v>
      </c>
      <c r="G19" s="63" t="s">
        <v>87</v>
      </c>
      <c r="H19" s="63" t="s">
        <v>87</v>
      </c>
      <c r="I19" s="63" t="s">
        <v>87</v>
      </c>
      <c r="J19" s="63" t="s">
        <v>87</v>
      </c>
      <c r="K19" s="98">
        <v>5</v>
      </c>
      <c r="L19" s="121" t="s">
        <v>87</v>
      </c>
      <c r="M19" s="121" t="s">
        <v>87</v>
      </c>
      <c r="N19" s="121" t="s">
        <v>87</v>
      </c>
      <c r="O19" s="121" t="s">
        <v>87</v>
      </c>
      <c r="P19" s="121" t="s">
        <v>87</v>
      </c>
      <c r="Q19" s="121" t="s">
        <v>87</v>
      </c>
      <c r="R19" s="63" t="s">
        <v>87</v>
      </c>
      <c r="S19" s="22">
        <v>5</v>
      </c>
      <c r="T19" s="60">
        <v>5</v>
      </c>
      <c r="U19" s="73">
        <v>3</v>
      </c>
      <c r="V19" s="63" t="s">
        <v>87</v>
      </c>
      <c r="W19" s="63" t="s">
        <v>87</v>
      </c>
      <c r="X19" s="63" t="s">
        <v>87</v>
      </c>
      <c r="Y19" s="63" t="s">
        <v>87</v>
      </c>
      <c r="Z19" s="63" t="s">
        <v>87</v>
      </c>
      <c r="AA19" s="63" t="s">
        <v>87</v>
      </c>
      <c r="AB19" s="63" t="s">
        <v>87</v>
      </c>
      <c r="AC19" s="63" t="s">
        <v>87</v>
      </c>
      <c r="AD19" s="63" t="s">
        <v>87</v>
      </c>
      <c r="AE19" s="60"/>
      <c r="AF19" s="35">
        <f>COUNTIF(C19:AE19,"5")</f>
        <v>4</v>
      </c>
      <c r="AG19" s="12">
        <f t="shared" si="1"/>
        <v>23</v>
      </c>
    </row>
    <row r="20" spans="1:33" ht="28.5" customHeight="1" thickBot="1">
      <c r="A20" s="2">
        <v>16</v>
      </c>
      <c r="B20" s="6" t="s">
        <v>12</v>
      </c>
      <c r="C20" s="63" t="s">
        <v>87</v>
      </c>
      <c r="D20" s="60">
        <v>5</v>
      </c>
      <c r="E20" s="60"/>
      <c r="F20" s="63" t="s">
        <v>87</v>
      </c>
      <c r="G20" s="63" t="s">
        <v>87</v>
      </c>
      <c r="H20" s="63" t="s">
        <v>87</v>
      </c>
      <c r="I20" s="63" t="s">
        <v>87</v>
      </c>
      <c r="J20" s="63" t="s">
        <v>87</v>
      </c>
      <c r="K20" s="98">
        <v>5</v>
      </c>
      <c r="L20" s="121" t="s">
        <v>87</v>
      </c>
      <c r="M20" s="121" t="s">
        <v>87</v>
      </c>
      <c r="N20" s="121" t="s">
        <v>87</v>
      </c>
      <c r="O20" s="121" t="s">
        <v>87</v>
      </c>
      <c r="P20" s="121" t="s">
        <v>87</v>
      </c>
      <c r="Q20" s="121" t="s">
        <v>87</v>
      </c>
      <c r="R20" s="63" t="s">
        <v>87</v>
      </c>
      <c r="S20" s="60">
        <v>5</v>
      </c>
      <c r="T20" s="22">
        <v>5</v>
      </c>
      <c r="U20" s="3">
        <v>3</v>
      </c>
      <c r="V20" s="63" t="s">
        <v>87</v>
      </c>
      <c r="W20" s="63" t="s">
        <v>87</v>
      </c>
      <c r="X20" s="63" t="s">
        <v>87</v>
      </c>
      <c r="Y20" s="63" t="s">
        <v>87</v>
      </c>
      <c r="Z20" s="63" t="s">
        <v>87</v>
      </c>
      <c r="AA20" s="63" t="s">
        <v>87</v>
      </c>
      <c r="AB20" s="63" t="s">
        <v>87</v>
      </c>
      <c r="AC20" s="63" t="s">
        <v>87</v>
      </c>
      <c r="AD20" s="73">
        <v>5</v>
      </c>
      <c r="AE20" s="60"/>
      <c r="AF20" s="35">
        <f>COUNTIF(C20:AE20,"5")</f>
        <v>5</v>
      </c>
      <c r="AG20" s="12">
        <f t="shared" si="1"/>
        <v>28</v>
      </c>
    </row>
    <row r="21" spans="1:33" ht="28.5" customHeight="1" thickBot="1">
      <c r="A21" s="2">
        <v>17</v>
      </c>
      <c r="B21" s="6" t="s">
        <v>13</v>
      </c>
      <c r="C21" s="62">
        <v>8</v>
      </c>
      <c r="D21" s="60">
        <v>5</v>
      </c>
      <c r="E21" s="60"/>
      <c r="F21" s="63" t="s">
        <v>87</v>
      </c>
      <c r="G21" s="63" t="s">
        <v>87</v>
      </c>
      <c r="H21" s="63" t="s">
        <v>87</v>
      </c>
      <c r="I21" s="63" t="s">
        <v>87</v>
      </c>
      <c r="J21" s="63" t="s">
        <v>87</v>
      </c>
      <c r="K21" s="98">
        <v>5</v>
      </c>
      <c r="L21" s="121" t="s">
        <v>87</v>
      </c>
      <c r="M21" s="121" t="s">
        <v>87</v>
      </c>
      <c r="N21" s="121" t="s">
        <v>87</v>
      </c>
      <c r="O21" s="121" t="s">
        <v>87</v>
      </c>
      <c r="P21" s="121" t="s">
        <v>87</v>
      </c>
      <c r="Q21" s="121" t="s">
        <v>87</v>
      </c>
      <c r="R21" s="63" t="s">
        <v>87</v>
      </c>
      <c r="S21" s="70" t="s">
        <v>87</v>
      </c>
      <c r="T21" s="22">
        <v>5</v>
      </c>
      <c r="U21" s="3">
        <v>3</v>
      </c>
      <c r="V21" s="63" t="s">
        <v>87</v>
      </c>
      <c r="W21" s="63" t="s">
        <v>87</v>
      </c>
      <c r="X21" s="63" t="s">
        <v>87</v>
      </c>
      <c r="Y21" s="63" t="s">
        <v>87</v>
      </c>
      <c r="Z21" s="73">
        <v>5</v>
      </c>
      <c r="AA21" s="63" t="s">
        <v>87</v>
      </c>
      <c r="AB21" s="63" t="s">
        <v>87</v>
      </c>
      <c r="AC21" s="63" t="s">
        <v>87</v>
      </c>
      <c r="AD21" s="73">
        <v>5</v>
      </c>
      <c r="AE21" s="60"/>
      <c r="AF21" s="35">
        <f>COUNTIF(C21:AE21,"5")+1</f>
        <v>6</v>
      </c>
      <c r="AG21" s="12">
        <f t="shared" si="1"/>
        <v>36</v>
      </c>
    </row>
    <row r="22" spans="1:33" ht="28.5" customHeight="1" thickBot="1">
      <c r="A22" s="2">
        <v>18</v>
      </c>
      <c r="B22" s="6" t="s">
        <v>14</v>
      </c>
      <c r="C22" s="62">
        <v>8</v>
      </c>
      <c r="D22" s="60">
        <v>5</v>
      </c>
      <c r="E22" s="60"/>
      <c r="F22" s="8">
        <v>5</v>
      </c>
      <c r="G22" s="63" t="s">
        <v>87</v>
      </c>
      <c r="H22" s="63" t="s">
        <v>87</v>
      </c>
      <c r="I22" s="63" t="s">
        <v>87</v>
      </c>
      <c r="J22" s="63" t="s">
        <v>87</v>
      </c>
      <c r="K22" s="98">
        <v>5</v>
      </c>
      <c r="L22" s="121" t="s">
        <v>87</v>
      </c>
      <c r="M22" s="60">
        <v>5</v>
      </c>
      <c r="N22" s="121" t="s">
        <v>87</v>
      </c>
      <c r="O22" s="121" t="s">
        <v>87</v>
      </c>
      <c r="P22" s="121" t="s">
        <v>87</v>
      </c>
      <c r="Q22" s="121" t="s">
        <v>87</v>
      </c>
      <c r="R22" s="63" t="s">
        <v>87</v>
      </c>
      <c r="S22" s="22">
        <v>5</v>
      </c>
      <c r="T22" s="22">
        <v>5</v>
      </c>
      <c r="U22" s="3">
        <v>3</v>
      </c>
      <c r="V22" s="63" t="s">
        <v>87</v>
      </c>
      <c r="W22" s="73">
        <v>5</v>
      </c>
      <c r="X22" s="73">
        <v>5</v>
      </c>
      <c r="Y22" s="63" t="s">
        <v>87</v>
      </c>
      <c r="Z22" s="3">
        <v>5</v>
      </c>
      <c r="AA22" s="63" t="s">
        <v>87</v>
      </c>
      <c r="AB22" s="22">
        <v>5</v>
      </c>
      <c r="AC22" s="63" t="s">
        <v>87</v>
      </c>
      <c r="AD22" s="73">
        <v>5</v>
      </c>
      <c r="AE22" s="61"/>
      <c r="AF22" s="35">
        <f>COUNTIF(C22:AE22,"5")+1</f>
        <v>12</v>
      </c>
      <c r="AG22" s="12">
        <f t="shared" si="1"/>
        <v>66</v>
      </c>
    </row>
    <row r="23" spans="1:33" ht="28.5" customHeight="1" thickBot="1">
      <c r="A23" s="2">
        <v>19</v>
      </c>
      <c r="B23" s="6" t="s">
        <v>15</v>
      </c>
      <c r="C23" s="62">
        <v>8</v>
      </c>
      <c r="D23" s="60">
        <v>5</v>
      </c>
      <c r="E23" s="60"/>
      <c r="F23" s="63" t="s">
        <v>87</v>
      </c>
      <c r="G23" s="63" t="s">
        <v>87</v>
      </c>
      <c r="H23" s="63" t="s">
        <v>87</v>
      </c>
      <c r="I23" s="63" t="s">
        <v>87</v>
      </c>
      <c r="J23" s="63" t="s">
        <v>87</v>
      </c>
      <c r="K23" s="98">
        <v>5</v>
      </c>
      <c r="L23" s="36">
        <v>5</v>
      </c>
      <c r="M23" s="60">
        <v>5</v>
      </c>
      <c r="N23" s="60">
        <v>5</v>
      </c>
      <c r="O23" s="60">
        <v>5</v>
      </c>
      <c r="P23" s="60">
        <v>5</v>
      </c>
      <c r="Q23" s="121" t="s">
        <v>87</v>
      </c>
      <c r="R23" s="8">
        <v>5</v>
      </c>
      <c r="S23" s="22">
        <v>5</v>
      </c>
      <c r="T23" s="22">
        <v>5</v>
      </c>
      <c r="U23" s="3">
        <v>3</v>
      </c>
      <c r="V23" s="63" t="s">
        <v>87</v>
      </c>
      <c r="W23" s="63" t="s">
        <v>87</v>
      </c>
      <c r="X23" s="63" t="s">
        <v>87</v>
      </c>
      <c r="Y23" s="63" t="s">
        <v>87</v>
      </c>
      <c r="Z23" s="3">
        <v>5</v>
      </c>
      <c r="AA23" s="63" t="s">
        <v>87</v>
      </c>
      <c r="AB23" s="63" t="s">
        <v>87</v>
      </c>
      <c r="AC23" s="3">
        <v>5</v>
      </c>
      <c r="AD23" s="63" t="s">
        <v>87</v>
      </c>
      <c r="AE23" s="60"/>
      <c r="AF23" s="35">
        <f>COUNTIF(C23:AE23,"5")+1</f>
        <v>13</v>
      </c>
      <c r="AG23" s="12">
        <f t="shared" si="1"/>
        <v>71</v>
      </c>
    </row>
    <row r="24" spans="1:33" ht="28.5" customHeight="1" thickBot="1">
      <c r="A24" s="2">
        <v>20</v>
      </c>
      <c r="B24" s="6" t="s">
        <v>16</v>
      </c>
      <c r="C24" s="62">
        <v>8</v>
      </c>
      <c r="D24" s="63" t="s">
        <v>87</v>
      </c>
      <c r="E24" s="60"/>
      <c r="F24" s="63" t="s">
        <v>87</v>
      </c>
      <c r="G24" s="63" t="s">
        <v>87</v>
      </c>
      <c r="H24" s="63" t="s">
        <v>87</v>
      </c>
      <c r="I24" s="63" t="s">
        <v>87</v>
      </c>
      <c r="J24" s="63" t="s">
        <v>87</v>
      </c>
      <c r="K24" s="121" t="s">
        <v>87</v>
      </c>
      <c r="L24" s="121" t="s">
        <v>87</v>
      </c>
      <c r="M24" s="121" t="s">
        <v>87</v>
      </c>
      <c r="N24" s="121" t="s">
        <v>87</v>
      </c>
      <c r="O24" s="121" t="s">
        <v>87</v>
      </c>
      <c r="P24" s="121" t="s">
        <v>87</v>
      </c>
      <c r="Q24" s="121" t="s">
        <v>87</v>
      </c>
      <c r="R24" s="63" t="s">
        <v>87</v>
      </c>
      <c r="S24" s="60">
        <v>5</v>
      </c>
      <c r="T24" s="63" t="s">
        <v>87</v>
      </c>
      <c r="U24" s="63" t="s">
        <v>87</v>
      </c>
      <c r="V24" s="63" t="s">
        <v>87</v>
      </c>
      <c r="W24" s="63" t="s">
        <v>87</v>
      </c>
      <c r="X24" s="63" t="s">
        <v>87</v>
      </c>
      <c r="Y24" s="63" t="s">
        <v>87</v>
      </c>
      <c r="Z24" s="63" t="s">
        <v>87</v>
      </c>
      <c r="AA24" s="63" t="s">
        <v>87</v>
      </c>
      <c r="AB24" s="63" t="s">
        <v>87</v>
      </c>
      <c r="AC24" s="63" t="s">
        <v>87</v>
      </c>
      <c r="AD24" s="63" t="s">
        <v>87</v>
      </c>
      <c r="AE24" s="61"/>
      <c r="AF24" s="35">
        <f>COUNTIF(C24:AE24,"5")+1</f>
        <v>2</v>
      </c>
      <c r="AG24" s="12">
        <f t="shared" si="1"/>
        <v>13</v>
      </c>
    </row>
    <row r="25" spans="1:33" ht="28.5" customHeight="1" thickBot="1">
      <c r="A25" s="2">
        <v>21</v>
      </c>
      <c r="B25" s="6" t="s">
        <v>17</v>
      </c>
      <c r="C25" s="63" t="s">
        <v>87</v>
      </c>
      <c r="D25" s="63" t="s">
        <v>87</v>
      </c>
      <c r="E25" s="60"/>
      <c r="F25" s="63" t="s">
        <v>87</v>
      </c>
      <c r="G25" s="63" t="s">
        <v>87</v>
      </c>
      <c r="H25" s="63" t="s">
        <v>87</v>
      </c>
      <c r="I25" s="63" t="s">
        <v>87</v>
      </c>
      <c r="J25" s="63" t="s">
        <v>87</v>
      </c>
      <c r="K25" s="121" t="s">
        <v>87</v>
      </c>
      <c r="L25" s="121" t="s">
        <v>87</v>
      </c>
      <c r="M25" s="121" t="s">
        <v>87</v>
      </c>
      <c r="N25" s="121" t="s">
        <v>87</v>
      </c>
      <c r="O25" s="121" t="s">
        <v>87</v>
      </c>
      <c r="P25" s="121" t="s">
        <v>87</v>
      </c>
      <c r="Q25" s="121" t="s">
        <v>87</v>
      </c>
      <c r="R25" s="63" t="s">
        <v>87</v>
      </c>
      <c r="S25" s="60">
        <v>5</v>
      </c>
      <c r="T25" s="63" t="s">
        <v>87</v>
      </c>
      <c r="U25" s="63" t="s">
        <v>87</v>
      </c>
      <c r="V25" s="63" t="s">
        <v>87</v>
      </c>
      <c r="W25" s="63" t="s">
        <v>87</v>
      </c>
      <c r="X25" s="63" t="s">
        <v>87</v>
      </c>
      <c r="Y25" s="73">
        <v>5</v>
      </c>
      <c r="Z25" s="63" t="s">
        <v>87</v>
      </c>
      <c r="AA25" s="63" t="s">
        <v>87</v>
      </c>
      <c r="AB25" s="63" t="s">
        <v>87</v>
      </c>
      <c r="AC25" s="63" t="s">
        <v>87</v>
      </c>
      <c r="AD25" s="63" t="s">
        <v>87</v>
      </c>
      <c r="AE25" s="61"/>
      <c r="AF25" s="35">
        <f>COUNTIF(C25:AE25,"5")</f>
        <v>2</v>
      </c>
      <c r="AG25" s="12">
        <f t="shared" si="1"/>
        <v>10</v>
      </c>
    </row>
    <row r="26" spans="1:33" ht="28.5" customHeight="1" thickBot="1">
      <c r="A26" s="2">
        <v>22</v>
      </c>
      <c r="B26" s="6" t="s">
        <v>18</v>
      </c>
      <c r="C26" s="62">
        <v>8</v>
      </c>
      <c r="D26" s="60">
        <v>5</v>
      </c>
      <c r="E26" s="60"/>
      <c r="F26" s="63" t="s">
        <v>87</v>
      </c>
      <c r="G26" s="63" t="s">
        <v>87</v>
      </c>
      <c r="H26" s="63" t="s">
        <v>87</v>
      </c>
      <c r="I26" s="63" t="s">
        <v>87</v>
      </c>
      <c r="J26" s="63" t="s">
        <v>87</v>
      </c>
      <c r="K26" s="98">
        <v>5</v>
      </c>
      <c r="L26" s="121" t="s">
        <v>87</v>
      </c>
      <c r="M26" s="121" t="s">
        <v>87</v>
      </c>
      <c r="N26" s="121" t="s">
        <v>87</v>
      </c>
      <c r="O26" s="121" t="s">
        <v>87</v>
      </c>
      <c r="P26" s="121" t="s">
        <v>87</v>
      </c>
      <c r="Q26" s="121" t="s">
        <v>87</v>
      </c>
      <c r="R26" s="62">
        <v>5</v>
      </c>
      <c r="S26" s="70" t="s">
        <v>87</v>
      </c>
      <c r="T26" s="60">
        <v>5</v>
      </c>
      <c r="U26" s="73">
        <v>3</v>
      </c>
      <c r="V26" s="63" t="s">
        <v>87</v>
      </c>
      <c r="W26" s="63" t="s">
        <v>87</v>
      </c>
      <c r="X26" s="63" t="s">
        <v>87</v>
      </c>
      <c r="Y26" s="63" t="s">
        <v>87</v>
      </c>
      <c r="Z26" s="63" t="s">
        <v>87</v>
      </c>
      <c r="AA26" s="63" t="s">
        <v>87</v>
      </c>
      <c r="AB26" s="63" t="s">
        <v>87</v>
      </c>
      <c r="AC26" s="63" t="s">
        <v>87</v>
      </c>
      <c r="AD26" s="63" t="s">
        <v>87</v>
      </c>
      <c r="AE26" s="61"/>
      <c r="AF26" s="35">
        <f>COUNTIF(C26:AE26,"5")+1</f>
        <v>5</v>
      </c>
      <c r="AG26" s="12">
        <f t="shared" si="1"/>
        <v>31</v>
      </c>
    </row>
    <row r="27" spans="1:33" ht="28.5" customHeight="1" thickBot="1">
      <c r="A27" s="2">
        <v>23</v>
      </c>
      <c r="B27" s="6" t="s">
        <v>19</v>
      </c>
      <c r="C27" s="63" t="s">
        <v>87</v>
      </c>
      <c r="D27" s="63" t="s">
        <v>87</v>
      </c>
      <c r="E27" s="60"/>
      <c r="F27" s="63" t="s">
        <v>87</v>
      </c>
      <c r="G27" s="63" t="s">
        <v>87</v>
      </c>
      <c r="H27" s="63" t="s">
        <v>87</v>
      </c>
      <c r="I27" s="63" t="s">
        <v>87</v>
      </c>
      <c r="J27" s="63" t="s">
        <v>87</v>
      </c>
      <c r="K27" s="121" t="s">
        <v>87</v>
      </c>
      <c r="L27" s="121" t="s">
        <v>87</v>
      </c>
      <c r="M27" s="121" t="s">
        <v>87</v>
      </c>
      <c r="N27" s="60">
        <v>5</v>
      </c>
      <c r="O27" s="60">
        <v>5</v>
      </c>
      <c r="P27" s="60">
        <v>5</v>
      </c>
      <c r="Q27" s="73">
        <v>5</v>
      </c>
      <c r="R27" s="8">
        <v>5</v>
      </c>
      <c r="S27" s="70" t="s">
        <v>87</v>
      </c>
      <c r="T27" s="63" t="s">
        <v>87</v>
      </c>
      <c r="U27" s="63" t="s">
        <v>87</v>
      </c>
      <c r="V27" s="63" t="s">
        <v>87</v>
      </c>
      <c r="W27" s="63" t="s">
        <v>87</v>
      </c>
      <c r="X27" s="63" t="s">
        <v>87</v>
      </c>
      <c r="Y27" s="63" t="s">
        <v>87</v>
      </c>
      <c r="Z27" s="63" t="s">
        <v>87</v>
      </c>
      <c r="AA27" s="63" t="s">
        <v>87</v>
      </c>
      <c r="AB27" s="63" t="s">
        <v>87</v>
      </c>
      <c r="AC27" s="73">
        <v>5</v>
      </c>
      <c r="AD27" s="63" t="s">
        <v>87</v>
      </c>
      <c r="AE27" s="61"/>
      <c r="AF27" s="35">
        <f>COUNTIF(C27:AE27,"5")</f>
        <v>6</v>
      </c>
      <c r="AG27" s="12">
        <f t="shared" si="1"/>
        <v>30</v>
      </c>
    </row>
    <row r="28" spans="1:33" ht="28.5" customHeight="1" thickBot="1">
      <c r="A28" s="2">
        <v>24</v>
      </c>
      <c r="B28" s="6" t="s">
        <v>20</v>
      </c>
      <c r="C28" s="63" t="s">
        <v>87</v>
      </c>
      <c r="D28" s="60">
        <v>5</v>
      </c>
      <c r="E28" s="60"/>
      <c r="F28" s="63" t="s">
        <v>87</v>
      </c>
      <c r="G28" s="63" t="s">
        <v>87</v>
      </c>
      <c r="H28" s="63" t="s">
        <v>87</v>
      </c>
      <c r="I28" s="63" t="s">
        <v>87</v>
      </c>
      <c r="J28" s="63" t="s">
        <v>87</v>
      </c>
      <c r="K28" s="120">
        <v>5</v>
      </c>
      <c r="L28" s="121" t="s">
        <v>87</v>
      </c>
      <c r="M28" s="121" t="s">
        <v>87</v>
      </c>
      <c r="N28" s="121" t="s">
        <v>87</v>
      </c>
      <c r="O28" s="121" t="s">
        <v>87</v>
      </c>
      <c r="P28" s="121" t="s">
        <v>87</v>
      </c>
      <c r="Q28" s="121" t="s">
        <v>87</v>
      </c>
      <c r="R28" s="8">
        <v>5</v>
      </c>
      <c r="S28" s="70" t="s">
        <v>87</v>
      </c>
      <c r="T28" s="60">
        <v>5</v>
      </c>
      <c r="U28" s="73">
        <v>3</v>
      </c>
      <c r="V28" s="63" t="s">
        <v>87</v>
      </c>
      <c r="W28" s="63" t="s">
        <v>87</v>
      </c>
      <c r="X28" s="63" t="s">
        <v>87</v>
      </c>
      <c r="Y28" s="63" t="s">
        <v>87</v>
      </c>
      <c r="Z28" s="73">
        <v>5</v>
      </c>
      <c r="AA28" s="63" t="s">
        <v>87</v>
      </c>
      <c r="AB28" s="63" t="s">
        <v>87</v>
      </c>
      <c r="AC28" s="63" t="s">
        <v>87</v>
      </c>
      <c r="AD28" s="63" t="s">
        <v>87</v>
      </c>
      <c r="AE28" s="61"/>
      <c r="AF28" s="35">
        <f>COUNTIF(C28:AE28,"5")</f>
        <v>5</v>
      </c>
      <c r="AG28" s="12">
        <f t="shared" si="1"/>
        <v>28</v>
      </c>
    </row>
    <row r="29" spans="1:33" ht="28.5" customHeight="1" thickBot="1">
      <c r="A29" s="2">
        <v>25</v>
      </c>
      <c r="B29" s="6" t="s">
        <v>21</v>
      </c>
      <c r="C29" s="63" t="s">
        <v>87</v>
      </c>
      <c r="D29" s="60">
        <v>5</v>
      </c>
      <c r="E29" s="60"/>
      <c r="F29" s="63" t="s">
        <v>87</v>
      </c>
      <c r="G29" s="63" t="s">
        <v>87</v>
      </c>
      <c r="H29" s="63" t="s">
        <v>87</v>
      </c>
      <c r="I29" s="63" t="s">
        <v>87</v>
      </c>
      <c r="J29" s="63" t="s">
        <v>87</v>
      </c>
      <c r="K29" s="120">
        <v>5</v>
      </c>
      <c r="L29" s="121" t="s">
        <v>87</v>
      </c>
      <c r="M29" s="121" t="s">
        <v>87</v>
      </c>
      <c r="N29" s="121" t="s">
        <v>87</v>
      </c>
      <c r="O29" s="121" t="s">
        <v>87</v>
      </c>
      <c r="P29" s="121" t="s">
        <v>87</v>
      </c>
      <c r="Q29" s="121" t="s">
        <v>87</v>
      </c>
      <c r="R29" s="63" t="s">
        <v>87</v>
      </c>
      <c r="S29" s="70" t="s">
        <v>87</v>
      </c>
      <c r="T29" s="22">
        <v>5</v>
      </c>
      <c r="U29" s="3">
        <v>3</v>
      </c>
      <c r="V29" s="63" t="s">
        <v>87</v>
      </c>
      <c r="W29" s="63" t="s">
        <v>87</v>
      </c>
      <c r="X29" s="63" t="s">
        <v>87</v>
      </c>
      <c r="Y29" s="63" t="s">
        <v>87</v>
      </c>
      <c r="Z29" s="63" t="s">
        <v>87</v>
      </c>
      <c r="AA29" s="63" t="s">
        <v>87</v>
      </c>
      <c r="AB29" s="63" t="s">
        <v>87</v>
      </c>
      <c r="AC29" s="63" t="s">
        <v>87</v>
      </c>
      <c r="AD29" s="63" t="s">
        <v>87</v>
      </c>
      <c r="AE29" s="61"/>
      <c r="AF29" s="35">
        <f>COUNTIF(C29:AE29,"5")</f>
        <v>3</v>
      </c>
      <c r="AG29" s="12">
        <f t="shared" si="1"/>
        <v>18</v>
      </c>
    </row>
    <row r="30" spans="1:33" ht="28.5" customHeight="1" thickBot="1">
      <c r="A30" s="2">
        <v>26</v>
      </c>
      <c r="B30" s="6" t="s">
        <v>22</v>
      </c>
      <c r="C30" s="63" t="s">
        <v>87</v>
      </c>
      <c r="D30" s="63" t="s">
        <v>87</v>
      </c>
      <c r="E30" s="60"/>
      <c r="F30" s="63" t="s">
        <v>87</v>
      </c>
      <c r="G30" s="63" t="s">
        <v>87</v>
      </c>
      <c r="H30" s="63" t="s">
        <v>87</v>
      </c>
      <c r="I30" s="63" t="s">
        <v>87</v>
      </c>
      <c r="J30" s="63" t="s">
        <v>87</v>
      </c>
      <c r="K30" s="121" t="s">
        <v>87</v>
      </c>
      <c r="L30" s="121" t="s">
        <v>87</v>
      </c>
      <c r="M30" s="121" t="s">
        <v>87</v>
      </c>
      <c r="N30" s="121" t="s">
        <v>87</v>
      </c>
      <c r="O30" s="121" t="s">
        <v>87</v>
      </c>
      <c r="P30" s="121" t="s">
        <v>87</v>
      </c>
      <c r="Q30" s="121" t="s">
        <v>87</v>
      </c>
      <c r="R30" s="62">
        <v>5</v>
      </c>
      <c r="S30" s="70" t="s">
        <v>87</v>
      </c>
      <c r="T30" s="63" t="s">
        <v>87</v>
      </c>
      <c r="U30" s="63" t="s">
        <v>87</v>
      </c>
      <c r="V30" s="63" t="s">
        <v>87</v>
      </c>
      <c r="W30" s="63" t="s">
        <v>87</v>
      </c>
      <c r="X30" s="63" t="s">
        <v>87</v>
      </c>
      <c r="Y30" s="63" t="s">
        <v>87</v>
      </c>
      <c r="Z30" s="63" t="s">
        <v>87</v>
      </c>
      <c r="AA30" s="63" t="s">
        <v>87</v>
      </c>
      <c r="AB30" s="63" t="s">
        <v>87</v>
      </c>
      <c r="AC30" s="63" t="s">
        <v>87</v>
      </c>
      <c r="AD30" s="63" t="s">
        <v>87</v>
      </c>
      <c r="AE30" s="60"/>
      <c r="AF30" s="35">
        <f>COUNTIF(C30:AE30,"5")</f>
        <v>1</v>
      </c>
      <c r="AG30" s="12">
        <f t="shared" si="1"/>
        <v>5</v>
      </c>
    </row>
    <row r="31" spans="1:33" ht="28.5" customHeight="1" thickBot="1">
      <c r="A31" s="2">
        <v>27</v>
      </c>
      <c r="B31" s="6" t="s">
        <v>23</v>
      </c>
      <c r="C31" s="63" t="s">
        <v>87</v>
      </c>
      <c r="D31" s="60">
        <v>5</v>
      </c>
      <c r="E31" s="60"/>
      <c r="F31" s="63" t="s">
        <v>87</v>
      </c>
      <c r="G31" s="63" t="s">
        <v>87</v>
      </c>
      <c r="H31" s="63" t="s">
        <v>87</v>
      </c>
      <c r="I31" s="63" t="s">
        <v>87</v>
      </c>
      <c r="J31" s="63" t="s">
        <v>87</v>
      </c>
      <c r="K31" s="98">
        <v>5</v>
      </c>
      <c r="L31" s="121" t="s">
        <v>87</v>
      </c>
      <c r="M31" s="121" t="s">
        <v>87</v>
      </c>
      <c r="N31" s="60">
        <v>5</v>
      </c>
      <c r="O31" s="60">
        <v>5</v>
      </c>
      <c r="P31" s="121" t="s">
        <v>87</v>
      </c>
      <c r="Q31" s="121" t="s">
        <v>87</v>
      </c>
      <c r="R31" s="63" t="s">
        <v>87</v>
      </c>
      <c r="S31" s="70" t="s">
        <v>87</v>
      </c>
      <c r="T31" s="60">
        <v>5</v>
      </c>
      <c r="U31" s="73">
        <v>3</v>
      </c>
      <c r="V31" s="63" t="s">
        <v>87</v>
      </c>
      <c r="W31" s="63" t="s">
        <v>87</v>
      </c>
      <c r="X31" s="73">
        <v>5</v>
      </c>
      <c r="Y31" s="63" t="s">
        <v>87</v>
      </c>
      <c r="Z31" s="63" t="s">
        <v>87</v>
      </c>
      <c r="AA31" s="63" t="s">
        <v>87</v>
      </c>
      <c r="AB31" s="63" t="s">
        <v>87</v>
      </c>
      <c r="AC31" s="63" t="s">
        <v>87</v>
      </c>
      <c r="AD31" s="73">
        <v>5</v>
      </c>
      <c r="AE31" s="70"/>
      <c r="AF31" s="35">
        <f>COUNTIF(C31:AE31,"5")</f>
        <v>7</v>
      </c>
      <c r="AG31" s="12">
        <f t="shared" si="1"/>
        <v>38</v>
      </c>
    </row>
    <row r="32" spans="1:33" ht="28.5" customHeight="1" thickBot="1">
      <c r="A32" s="2">
        <v>28</v>
      </c>
      <c r="B32" s="6" t="s">
        <v>24</v>
      </c>
      <c r="C32" s="62">
        <v>8</v>
      </c>
      <c r="D32" s="63" t="s">
        <v>87</v>
      </c>
      <c r="E32" s="60"/>
      <c r="F32" s="63" t="s">
        <v>87</v>
      </c>
      <c r="G32" s="63" t="s">
        <v>87</v>
      </c>
      <c r="H32" s="8">
        <v>5</v>
      </c>
      <c r="I32" s="62">
        <v>5</v>
      </c>
      <c r="J32" s="63" t="s">
        <v>87</v>
      </c>
      <c r="K32" s="121" t="s">
        <v>87</v>
      </c>
      <c r="L32" s="121" t="s">
        <v>87</v>
      </c>
      <c r="M32" s="121" t="s">
        <v>87</v>
      </c>
      <c r="N32" s="121" t="s">
        <v>87</v>
      </c>
      <c r="O32" s="60">
        <v>5</v>
      </c>
      <c r="P32" s="60">
        <v>5</v>
      </c>
      <c r="Q32" s="73">
        <v>5</v>
      </c>
      <c r="R32" s="8">
        <v>5</v>
      </c>
      <c r="S32" s="60">
        <v>5</v>
      </c>
      <c r="T32" s="63" t="s">
        <v>87</v>
      </c>
      <c r="U32" s="63" t="s">
        <v>87</v>
      </c>
      <c r="V32" s="63" t="s">
        <v>87</v>
      </c>
      <c r="W32" s="73">
        <v>5</v>
      </c>
      <c r="X32" s="63" t="s">
        <v>87</v>
      </c>
      <c r="Y32" s="63" t="s">
        <v>87</v>
      </c>
      <c r="Z32" s="63" t="s">
        <v>87</v>
      </c>
      <c r="AA32" s="63" t="s">
        <v>87</v>
      </c>
      <c r="AB32" s="63" t="s">
        <v>87</v>
      </c>
      <c r="AC32" s="63" t="s">
        <v>87</v>
      </c>
      <c r="AD32" s="63" t="s">
        <v>87</v>
      </c>
      <c r="AE32" s="70"/>
      <c r="AF32" s="35">
        <f>COUNTIF(C32:AE32,"5")+1</f>
        <v>9</v>
      </c>
      <c r="AG32" s="12">
        <f t="shared" si="1"/>
        <v>48</v>
      </c>
    </row>
    <row r="33" spans="1:33" ht="28.5" customHeight="1" thickBot="1">
      <c r="A33" s="2">
        <v>29</v>
      </c>
      <c r="B33" s="6" t="s">
        <v>82</v>
      </c>
      <c r="C33" s="63" t="s">
        <v>87</v>
      </c>
      <c r="D33" s="63" t="s">
        <v>87</v>
      </c>
      <c r="E33" s="60"/>
      <c r="F33" s="63" t="s">
        <v>87</v>
      </c>
      <c r="G33" s="63" t="s">
        <v>87</v>
      </c>
      <c r="H33" s="63" t="s">
        <v>87</v>
      </c>
      <c r="I33" s="63" t="s">
        <v>87</v>
      </c>
      <c r="J33" s="63" t="s">
        <v>87</v>
      </c>
      <c r="K33" s="121" t="s">
        <v>87</v>
      </c>
      <c r="L33" s="121" t="s">
        <v>87</v>
      </c>
      <c r="M33" s="121" t="s">
        <v>87</v>
      </c>
      <c r="N33" s="121" t="s">
        <v>87</v>
      </c>
      <c r="O33" s="121" t="s">
        <v>87</v>
      </c>
      <c r="P33" s="121" t="s">
        <v>87</v>
      </c>
      <c r="Q33" s="121" t="s">
        <v>87</v>
      </c>
      <c r="R33" s="63" t="s">
        <v>87</v>
      </c>
      <c r="S33" s="70" t="s">
        <v>87</v>
      </c>
      <c r="T33" s="63" t="s">
        <v>87</v>
      </c>
      <c r="U33" s="63" t="s">
        <v>87</v>
      </c>
      <c r="V33" s="63" t="s">
        <v>87</v>
      </c>
      <c r="W33" s="63" t="s">
        <v>87</v>
      </c>
      <c r="X33" s="63" t="s">
        <v>87</v>
      </c>
      <c r="Y33" s="63" t="s">
        <v>87</v>
      </c>
      <c r="Z33" s="63" t="s">
        <v>87</v>
      </c>
      <c r="AA33" s="63" t="s">
        <v>87</v>
      </c>
      <c r="AB33" s="63" t="s">
        <v>87</v>
      </c>
      <c r="AC33" s="63" t="s">
        <v>87</v>
      </c>
      <c r="AD33" s="63" t="s">
        <v>87</v>
      </c>
      <c r="AE33" s="70"/>
      <c r="AF33" s="35">
        <f>COUNTIF(C33:AE33,"5")</f>
        <v>0</v>
      </c>
      <c r="AG33" s="12">
        <f t="shared" si="1"/>
        <v>0</v>
      </c>
    </row>
    <row r="34" spans="1:33" ht="28.5" customHeight="1" thickBot="1">
      <c r="A34" s="2">
        <v>30</v>
      </c>
      <c r="B34" s="6" t="s">
        <v>25</v>
      </c>
      <c r="C34" s="62">
        <v>8</v>
      </c>
      <c r="D34" s="60">
        <v>5</v>
      </c>
      <c r="E34" s="60"/>
      <c r="F34" s="63" t="s">
        <v>87</v>
      </c>
      <c r="G34" s="63" t="s">
        <v>87</v>
      </c>
      <c r="H34" s="63" t="s">
        <v>87</v>
      </c>
      <c r="I34" s="62">
        <v>5</v>
      </c>
      <c r="J34" s="62">
        <v>5</v>
      </c>
      <c r="K34" s="120">
        <v>5</v>
      </c>
      <c r="L34" s="6">
        <v>5</v>
      </c>
      <c r="M34" s="60">
        <v>5</v>
      </c>
      <c r="N34" s="60">
        <v>5</v>
      </c>
      <c r="O34" s="60">
        <v>5</v>
      </c>
      <c r="P34" s="60">
        <v>5</v>
      </c>
      <c r="Q34" s="73">
        <v>5</v>
      </c>
      <c r="R34" s="63" t="s">
        <v>87</v>
      </c>
      <c r="S34" s="60">
        <v>5</v>
      </c>
      <c r="T34" s="60">
        <v>5</v>
      </c>
      <c r="U34" s="73">
        <v>3</v>
      </c>
      <c r="V34" s="73">
        <v>5</v>
      </c>
      <c r="W34" s="73">
        <v>5</v>
      </c>
      <c r="X34" s="63" t="s">
        <v>87</v>
      </c>
      <c r="Y34" s="73">
        <v>5</v>
      </c>
      <c r="Z34" s="3">
        <v>5</v>
      </c>
      <c r="AA34" s="63" t="s">
        <v>87</v>
      </c>
      <c r="AB34" s="22">
        <v>5</v>
      </c>
      <c r="AC34" s="3">
        <v>5</v>
      </c>
      <c r="AD34" s="63" t="s">
        <v>87</v>
      </c>
      <c r="AE34" s="70"/>
      <c r="AF34" s="35">
        <f>COUNTIF(C34:AE34,"5")+1</f>
        <v>19</v>
      </c>
      <c r="AG34" s="12">
        <f t="shared" si="1"/>
        <v>101</v>
      </c>
    </row>
    <row r="35" spans="1:33" ht="28.5" customHeight="1" thickBot="1">
      <c r="A35" s="2">
        <v>31</v>
      </c>
      <c r="B35" s="6" t="s">
        <v>26</v>
      </c>
      <c r="C35" s="62">
        <v>8</v>
      </c>
      <c r="D35" s="60">
        <v>5</v>
      </c>
      <c r="E35" s="60"/>
      <c r="F35" s="63" t="s">
        <v>87</v>
      </c>
      <c r="G35" s="63" t="s">
        <v>87</v>
      </c>
      <c r="H35" s="63" t="s">
        <v>87</v>
      </c>
      <c r="I35" s="63" t="s">
        <v>87</v>
      </c>
      <c r="J35" s="63" t="s">
        <v>87</v>
      </c>
      <c r="K35" s="120">
        <v>5</v>
      </c>
      <c r="L35" s="121" t="s">
        <v>87</v>
      </c>
      <c r="M35" s="121" t="s">
        <v>87</v>
      </c>
      <c r="N35" s="121" t="s">
        <v>87</v>
      </c>
      <c r="O35" s="121" t="s">
        <v>87</v>
      </c>
      <c r="P35" s="121" t="s">
        <v>87</v>
      </c>
      <c r="Q35" s="121" t="s">
        <v>87</v>
      </c>
      <c r="R35" s="8">
        <v>5</v>
      </c>
      <c r="S35" s="60">
        <v>5</v>
      </c>
      <c r="T35" s="60">
        <v>5</v>
      </c>
      <c r="U35" s="73">
        <v>3</v>
      </c>
      <c r="V35" s="63" t="s">
        <v>87</v>
      </c>
      <c r="W35" s="63" t="s">
        <v>87</v>
      </c>
      <c r="X35" s="63" t="s">
        <v>87</v>
      </c>
      <c r="Y35" s="63" t="s">
        <v>87</v>
      </c>
      <c r="Z35" s="63" t="s">
        <v>87</v>
      </c>
      <c r="AA35" s="73">
        <v>5</v>
      </c>
      <c r="AB35" s="63" t="s">
        <v>87</v>
      </c>
      <c r="AC35" s="63" t="s">
        <v>87</v>
      </c>
      <c r="AD35" s="63" t="s">
        <v>87</v>
      </c>
      <c r="AE35" s="70"/>
      <c r="AF35" s="35">
        <f>COUNTIF(C35:AE35,"5")+1</f>
        <v>7</v>
      </c>
      <c r="AG35" s="12">
        <f t="shared" si="1"/>
        <v>41</v>
      </c>
    </row>
    <row r="36" spans="1:33" ht="28.5" customHeight="1" thickBot="1">
      <c r="A36" s="2">
        <v>32</v>
      </c>
      <c r="B36" s="6" t="s">
        <v>27</v>
      </c>
      <c r="C36" s="63" t="s">
        <v>87</v>
      </c>
      <c r="D36" s="63" t="s">
        <v>87</v>
      </c>
      <c r="E36" s="60"/>
      <c r="F36" s="63" t="s">
        <v>87</v>
      </c>
      <c r="G36" s="63" t="s">
        <v>87</v>
      </c>
      <c r="H36" s="63" t="s">
        <v>87</v>
      </c>
      <c r="I36" s="63" t="s">
        <v>87</v>
      </c>
      <c r="J36" s="63" t="s">
        <v>87</v>
      </c>
      <c r="K36" s="121" t="s">
        <v>87</v>
      </c>
      <c r="L36" s="121" t="s">
        <v>87</v>
      </c>
      <c r="M36" s="121" t="s">
        <v>87</v>
      </c>
      <c r="N36" s="121" t="s">
        <v>87</v>
      </c>
      <c r="O36" s="121" t="s">
        <v>87</v>
      </c>
      <c r="P36" s="121" t="s">
        <v>87</v>
      </c>
      <c r="Q36" s="121" t="s">
        <v>87</v>
      </c>
      <c r="R36" s="63" t="s">
        <v>87</v>
      </c>
      <c r="S36" s="70" t="s">
        <v>87</v>
      </c>
      <c r="T36" s="63" t="s">
        <v>87</v>
      </c>
      <c r="U36" s="63" t="s">
        <v>87</v>
      </c>
      <c r="V36" s="63" t="s">
        <v>87</v>
      </c>
      <c r="W36" s="63" t="s">
        <v>87</v>
      </c>
      <c r="X36" s="63" t="s">
        <v>87</v>
      </c>
      <c r="Y36" s="63" t="s">
        <v>87</v>
      </c>
      <c r="Z36" s="63" t="s">
        <v>87</v>
      </c>
      <c r="AA36" s="63" t="s">
        <v>87</v>
      </c>
      <c r="AB36" s="63" t="s">
        <v>87</v>
      </c>
      <c r="AC36" s="63" t="s">
        <v>87</v>
      </c>
      <c r="AD36" s="63" t="s">
        <v>87</v>
      </c>
      <c r="AE36" s="60"/>
      <c r="AF36" s="35">
        <f>COUNTIF(C36:AE36,"5")</f>
        <v>0</v>
      </c>
      <c r="AG36" s="12">
        <f t="shared" si="1"/>
        <v>0</v>
      </c>
    </row>
    <row r="37" spans="1:33" ht="28.5" customHeight="1" thickBot="1">
      <c r="A37" s="2">
        <v>33</v>
      </c>
      <c r="B37" s="6" t="s">
        <v>28</v>
      </c>
      <c r="C37" s="62">
        <v>8</v>
      </c>
      <c r="D37" s="60">
        <v>5</v>
      </c>
      <c r="E37" s="60"/>
      <c r="F37" s="63" t="s">
        <v>87</v>
      </c>
      <c r="G37" s="62">
        <v>5</v>
      </c>
      <c r="H37" s="63" t="s">
        <v>87</v>
      </c>
      <c r="I37" s="62">
        <v>5</v>
      </c>
      <c r="J37" s="63" t="s">
        <v>87</v>
      </c>
      <c r="K37" s="98">
        <v>5</v>
      </c>
      <c r="L37" s="36">
        <v>5</v>
      </c>
      <c r="M37" s="60">
        <v>5</v>
      </c>
      <c r="N37" s="60">
        <v>5</v>
      </c>
      <c r="O37" s="60">
        <v>5</v>
      </c>
      <c r="P37" s="60">
        <v>5</v>
      </c>
      <c r="Q37" s="73">
        <v>5</v>
      </c>
      <c r="R37" s="8">
        <v>5</v>
      </c>
      <c r="S37" s="22">
        <v>5</v>
      </c>
      <c r="T37" s="60">
        <v>5</v>
      </c>
      <c r="U37" s="73">
        <v>3</v>
      </c>
      <c r="V37" s="73">
        <v>5</v>
      </c>
      <c r="W37" s="3">
        <v>5</v>
      </c>
      <c r="X37" s="63" t="s">
        <v>87</v>
      </c>
      <c r="Y37" s="3">
        <v>5</v>
      </c>
      <c r="Z37" s="73">
        <v>5</v>
      </c>
      <c r="AA37" s="63" t="s">
        <v>87</v>
      </c>
      <c r="AB37" s="22">
        <v>5</v>
      </c>
      <c r="AC37" s="3">
        <v>5</v>
      </c>
      <c r="AD37" s="60">
        <v>5</v>
      </c>
      <c r="AE37" s="60"/>
      <c r="AF37" s="35">
        <f>COUNTIF(C37:AE37,"5")+1</f>
        <v>21</v>
      </c>
      <c r="AG37" s="12">
        <f t="shared" si="1"/>
        <v>111</v>
      </c>
    </row>
    <row r="38" spans="1:33" ht="28.5" customHeight="1" thickBot="1">
      <c r="A38" s="2">
        <v>34</v>
      </c>
      <c r="B38" s="6" t="s">
        <v>29</v>
      </c>
      <c r="C38" s="62">
        <v>8</v>
      </c>
      <c r="D38" s="60">
        <v>5</v>
      </c>
      <c r="E38" s="60"/>
      <c r="F38" s="63" t="s">
        <v>87</v>
      </c>
      <c r="G38" s="63" t="s">
        <v>87</v>
      </c>
      <c r="H38" s="63" t="s">
        <v>87</v>
      </c>
      <c r="I38" s="63" t="s">
        <v>87</v>
      </c>
      <c r="J38" s="63" t="s">
        <v>87</v>
      </c>
      <c r="K38" s="120">
        <v>5</v>
      </c>
      <c r="L38" s="121" t="s">
        <v>87</v>
      </c>
      <c r="M38" s="121" t="s">
        <v>87</v>
      </c>
      <c r="N38" s="121" t="s">
        <v>87</v>
      </c>
      <c r="O38" s="121" t="s">
        <v>87</v>
      </c>
      <c r="P38" s="121" t="s">
        <v>87</v>
      </c>
      <c r="Q38" s="121" t="s">
        <v>87</v>
      </c>
      <c r="R38" s="62">
        <v>5</v>
      </c>
      <c r="S38" s="70" t="s">
        <v>87</v>
      </c>
      <c r="T38" s="60">
        <v>5</v>
      </c>
      <c r="U38" s="73">
        <v>3</v>
      </c>
      <c r="V38" s="63" t="s">
        <v>87</v>
      </c>
      <c r="W38" s="63" t="s">
        <v>87</v>
      </c>
      <c r="X38" s="63" t="s">
        <v>87</v>
      </c>
      <c r="Y38" s="63" t="s">
        <v>87</v>
      </c>
      <c r="Z38" s="63" t="s">
        <v>87</v>
      </c>
      <c r="AA38" s="63" t="s">
        <v>87</v>
      </c>
      <c r="AB38" s="63" t="s">
        <v>87</v>
      </c>
      <c r="AC38" s="63" t="s">
        <v>87</v>
      </c>
      <c r="AD38" s="63" t="s">
        <v>87</v>
      </c>
      <c r="AE38" s="61"/>
      <c r="AF38" s="35">
        <f>COUNTIF(C38:AE38,"5")+1</f>
        <v>5</v>
      </c>
      <c r="AG38" s="12">
        <f t="shared" si="1"/>
        <v>31</v>
      </c>
    </row>
    <row r="39" spans="1:33" ht="28.5" customHeight="1" thickBot="1">
      <c r="A39" s="2">
        <v>35</v>
      </c>
      <c r="B39" s="6" t="s">
        <v>30</v>
      </c>
      <c r="C39" s="63" t="s">
        <v>87</v>
      </c>
      <c r="D39" s="63" t="s">
        <v>87</v>
      </c>
      <c r="E39" s="60"/>
      <c r="F39" s="63" t="s">
        <v>87</v>
      </c>
      <c r="G39" s="63" t="s">
        <v>87</v>
      </c>
      <c r="H39" s="63" t="s">
        <v>87</v>
      </c>
      <c r="I39" s="63" t="s">
        <v>87</v>
      </c>
      <c r="J39" s="63" t="s">
        <v>87</v>
      </c>
      <c r="K39" s="121" t="s">
        <v>87</v>
      </c>
      <c r="L39" s="121" t="s">
        <v>87</v>
      </c>
      <c r="M39" s="121" t="s">
        <v>87</v>
      </c>
      <c r="N39" s="121" t="s">
        <v>87</v>
      </c>
      <c r="O39" s="121" t="s">
        <v>87</v>
      </c>
      <c r="P39" s="121" t="s">
        <v>87</v>
      </c>
      <c r="Q39" s="121" t="s">
        <v>87</v>
      </c>
      <c r="R39" s="63" t="s">
        <v>87</v>
      </c>
      <c r="S39" s="60">
        <v>5</v>
      </c>
      <c r="T39" s="63" t="s">
        <v>87</v>
      </c>
      <c r="U39" s="63" t="s">
        <v>87</v>
      </c>
      <c r="V39" s="73">
        <v>5</v>
      </c>
      <c r="W39" s="63" t="s">
        <v>87</v>
      </c>
      <c r="X39" s="63" t="s">
        <v>87</v>
      </c>
      <c r="Y39" s="63" t="s">
        <v>87</v>
      </c>
      <c r="Z39" s="63" t="s">
        <v>87</v>
      </c>
      <c r="AA39" s="63" t="s">
        <v>87</v>
      </c>
      <c r="AB39" s="63" t="s">
        <v>87</v>
      </c>
      <c r="AC39" s="63" t="s">
        <v>87</v>
      </c>
      <c r="AD39" s="63" t="s">
        <v>87</v>
      </c>
      <c r="AE39" s="61"/>
      <c r="AF39" s="35">
        <f>COUNTIF(C39:AE39,"5")</f>
        <v>2</v>
      </c>
      <c r="AG39" s="12">
        <f t="shared" si="1"/>
        <v>10</v>
      </c>
    </row>
    <row r="40" spans="1:33" ht="28.5" customHeight="1" thickBot="1">
      <c r="A40" s="2">
        <v>36</v>
      </c>
      <c r="B40" s="6" t="s">
        <v>31</v>
      </c>
      <c r="C40" s="62">
        <v>8</v>
      </c>
      <c r="D40" s="60">
        <v>5</v>
      </c>
      <c r="E40" s="60"/>
      <c r="F40" s="63" t="s">
        <v>87</v>
      </c>
      <c r="G40" s="63" t="s">
        <v>87</v>
      </c>
      <c r="H40" s="63" t="s">
        <v>87</v>
      </c>
      <c r="I40" s="63" t="s">
        <v>87</v>
      </c>
      <c r="J40" s="63" t="s">
        <v>87</v>
      </c>
      <c r="K40" s="120">
        <v>5</v>
      </c>
      <c r="L40" s="121" t="s">
        <v>87</v>
      </c>
      <c r="M40" s="60">
        <v>5</v>
      </c>
      <c r="N40" s="60">
        <v>5</v>
      </c>
      <c r="O40" s="60">
        <v>5</v>
      </c>
      <c r="P40" s="121" t="s">
        <v>87</v>
      </c>
      <c r="Q40" s="121" t="s">
        <v>87</v>
      </c>
      <c r="R40" s="8">
        <v>5</v>
      </c>
      <c r="S40" s="60">
        <v>5</v>
      </c>
      <c r="T40" s="60">
        <v>5</v>
      </c>
      <c r="U40" s="73">
        <v>3</v>
      </c>
      <c r="V40" s="63" t="s">
        <v>87</v>
      </c>
      <c r="W40" s="63" t="s">
        <v>87</v>
      </c>
      <c r="X40" s="63" t="s">
        <v>87</v>
      </c>
      <c r="Y40" s="63" t="s">
        <v>87</v>
      </c>
      <c r="Z40" s="3">
        <v>5</v>
      </c>
      <c r="AA40" s="63" t="s">
        <v>87</v>
      </c>
      <c r="AB40" s="63" t="s">
        <v>87</v>
      </c>
      <c r="AC40" s="63" t="s">
        <v>87</v>
      </c>
      <c r="AD40" s="63" t="s">
        <v>87</v>
      </c>
      <c r="AE40" s="70"/>
      <c r="AF40" s="35">
        <f>COUNTIF(C40:AE40,"5")+1</f>
        <v>10</v>
      </c>
      <c r="AG40" s="12">
        <f t="shared" si="1"/>
        <v>56</v>
      </c>
    </row>
    <row r="41" spans="1:33" ht="28.5" customHeight="1" thickBot="1">
      <c r="A41" s="2">
        <v>37</v>
      </c>
      <c r="B41" s="6" t="s">
        <v>32</v>
      </c>
      <c r="C41" s="62">
        <v>8</v>
      </c>
      <c r="D41" s="60">
        <v>5</v>
      </c>
      <c r="E41" s="60"/>
      <c r="F41" s="63" t="s">
        <v>87</v>
      </c>
      <c r="G41" s="63" t="s">
        <v>87</v>
      </c>
      <c r="H41" s="63" t="s">
        <v>87</v>
      </c>
      <c r="I41" s="63" t="s">
        <v>87</v>
      </c>
      <c r="J41" s="63" t="s">
        <v>87</v>
      </c>
      <c r="K41" s="98">
        <v>5</v>
      </c>
      <c r="L41" s="36">
        <v>5</v>
      </c>
      <c r="M41" s="60">
        <v>5</v>
      </c>
      <c r="N41" s="60">
        <v>5</v>
      </c>
      <c r="O41" s="60">
        <v>5</v>
      </c>
      <c r="P41" s="121" t="s">
        <v>87</v>
      </c>
      <c r="Q41" s="121" t="s">
        <v>87</v>
      </c>
      <c r="R41" s="8">
        <v>5</v>
      </c>
      <c r="S41" s="22">
        <v>5</v>
      </c>
      <c r="T41" s="22">
        <v>5</v>
      </c>
      <c r="U41" s="3">
        <v>3</v>
      </c>
      <c r="V41" s="63" t="s">
        <v>87</v>
      </c>
      <c r="W41" s="73">
        <v>5</v>
      </c>
      <c r="X41" s="63" t="s">
        <v>87</v>
      </c>
      <c r="Y41" s="73">
        <v>5</v>
      </c>
      <c r="Z41" s="3">
        <v>5</v>
      </c>
      <c r="AA41" s="63" t="s">
        <v>87</v>
      </c>
      <c r="AB41" s="60">
        <v>5</v>
      </c>
      <c r="AC41" s="63" t="s">
        <v>87</v>
      </c>
      <c r="AD41" s="73">
        <v>5</v>
      </c>
      <c r="AE41" s="60"/>
      <c r="AF41" s="35">
        <f>COUNTIF(C41:AE41,"5")+1</f>
        <v>15</v>
      </c>
      <c r="AG41" s="12">
        <f t="shared" si="1"/>
        <v>81</v>
      </c>
    </row>
    <row r="42" spans="1:33" ht="28.5" customHeight="1" thickBot="1">
      <c r="A42" s="2">
        <v>38</v>
      </c>
      <c r="B42" s="6" t="s">
        <v>33</v>
      </c>
      <c r="C42" s="62">
        <v>8</v>
      </c>
      <c r="D42" s="60">
        <v>5</v>
      </c>
      <c r="E42" s="60"/>
      <c r="F42" s="63" t="s">
        <v>87</v>
      </c>
      <c r="G42" s="63" t="s">
        <v>87</v>
      </c>
      <c r="H42" s="63" t="s">
        <v>87</v>
      </c>
      <c r="I42" s="63" t="s">
        <v>87</v>
      </c>
      <c r="J42" s="63" t="s">
        <v>87</v>
      </c>
      <c r="K42" s="98">
        <v>5</v>
      </c>
      <c r="L42" s="121" t="s">
        <v>87</v>
      </c>
      <c r="M42" s="60">
        <v>5</v>
      </c>
      <c r="N42" s="60">
        <v>5</v>
      </c>
      <c r="O42" s="60">
        <v>5</v>
      </c>
      <c r="P42" s="121" t="s">
        <v>87</v>
      </c>
      <c r="Q42" s="121" t="s">
        <v>87</v>
      </c>
      <c r="R42" s="8">
        <v>5</v>
      </c>
      <c r="S42" s="22">
        <v>5</v>
      </c>
      <c r="T42" s="60">
        <v>5</v>
      </c>
      <c r="U42" s="73">
        <v>3</v>
      </c>
      <c r="V42" s="63" t="s">
        <v>87</v>
      </c>
      <c r="W42" s="63" t="s">
        <v>87</v>
      </c>
      <c r="X42" s="63" t="s">
        <v>87</v>
      </c>
      <c r="Y42" s="63" t="s">
        <v>87</v>
      </c>
      <c r="Z42" s="63" t="s">
        <v>87</v>
      </c>
      <c r="AA42" s="63" t="s">
        <v>87</v>
      </c>
      <c r="AB42" s="63" t="s">
        <v>87</v>
      </c>
      <c r="AC42" s="63" t="s">
        <v>87</v>
      </c>
      <c r="AD42" s="63" t="s">
        <v>87</v>
      </c>
      <c r="AE42" s="60"/>
      <c r="AF42" s="35">
        <f>COUNTIF(C42:AE42,"5")+1</f>
        <v>9</v>
      </c>
      <c r="AG42" s="12">
        <f t="shared" si="1"/>
        <v>51</v>
      </c>
    </row>
    <row r="43" spans="1:33" ht="28.5" customHeight="1" thickBot="1">
      <c r="A43" s="2">
        <v>39</v>
      </c>
      <c r="B43" s="6" t="s">
        <v>34</v>
      </c>
      <c r="C43" s="62">
        <v>8</v>
      </c>
      <c r="D43" s="63" t="s">
        <v>87</v>
      </c>
      <c r="E43" s="60"/>
      <c r="F43" s="63" t="s">
        <v>87</v>
      </c>
      <c r="G43" s="63" t="s">
        <v>87</v>
      </c>
      <c r="H43" s="63" t="s">
        <v>87</v>
      </c>
      <c r="I43" s="63" t="s">
        <v>87</v>
      </c>
      <c r="J43" s="63" t="s">
        <v>87</v>
      </c>
      <c r="K43" s="121" t="s">
        <v>87</v>
      </c>
      <c r="L43" s="121" t="s">
        <v>87</v>
      </c>
      <c r="M43" s="121" t="s">
        <v>87</v>
      </c>
      <c r="N43" s="121" t="s">
        <v>87</v>
      </c>
      <c r="O43" s="121" t="s">
        <v>87</v>
      </c>
      <c r="P43" s="121" t="s">
        <v>87</v>
      </c>
      <c r="Q43" s="121" t="s">
        <v>87</v>
      </c>
      <c r="R43" s="63" t="s">
        <v>87</v>
      </c>
      <c r="S43" s="70" t="s">
        <v>87</v>
      </c>
      <c r="T43" s="63" t="s">
        <v>87</v>
      </c>
      <c r="U43" s="63" t="s">
        <v>87</v>
      </c>
      <c r="V43" s="63" t="s">
        <v>87</v>
      </c>
      <c r="W43" s="63" t="s">
        <v>87</v>
      </c>
      <c r="X43" s="63" t="s">
        <v>87</v>
      </c>
      <c r="Y43" s="63" t="s">
        <v>87</v>
      </c>
      <c r="Z43" s="63" t="s">
        <v>87</v>
      </c>
      <c r="AA43" s="63" t="s">
        <v>87</v>
      </c>
      <c r="AB43" s="63" t="s">
        <v>87</v>
      </c>
      <c r="AC43" s="63" t="s">
        <v>87</v>
      </c>
      <c r="AD43" s="63" t="s">
        <v>87</v>
      </c>
      <c r="AE43" s="60"/>
      <c r="AF43" s="35">
        <f>COUNTIF(C43:AE43,"5")+1</f>
        <v>1</v>
      </c>
      <c r="AG43" s="12">
        <f t="shared" si="1"/>
        <v>8</v>
      </c>
    </row>
    <row r="44" spans="1:33" ht="28.5" customHeight="1" thickBot="1">
      <c r="A44" s="2">
        <v>40</v>
      </c>
      <c r="B44" s="6" t="s">
        <v>35</v>
      </c>
      <c r="C44" s="62">
        <v>8</v>
      </c>
      <c r="D44" s="63" t="s">
        <v>87</v>
      </c>
      <c r="E44" s="60"/>
      <c r="F44" s="63" t="s">
        <v>87</v>
      </c>
      <c r="G44" s="63" t="s">
        <v>87</v>
      </c>
      <c r="H44" s="63" t="s">
        <v>87</v>
      </c>
      <c r="I44" s="63" t="s">
        <v>87</v>
      </c>
      <c r="J44" s="63" t="s">
        <v>87</v>
      </c>
      <c r="K44" s="98">
        <v>5</v>
      </c>
      <c r="L44" s="36">
        <v>5</v>
      </c>
      <c r="M44" s="60">
        <v>5</v>
      </c>
      <c r="N44" s="60">
        <v>5</v>
      </c>
      <c r="O44" s="60">
        <v>5</v>
      </c>
      <c r="P44" s="60">
        <v>5</v>
      </c>
      <c r="Q44" s="121" t="s">
        <v>87</v>
      </c>
      <c r="R44" s="63" t="s">
        <v>87</v>
      </c>
      <c r="S44" s="60">
        <v>5</v>
      </c>
      <c r="T44" s="63" t="s">
        <v>87</v>
      </c>
      <c r="U44" s="63" t="s">
        <v>87</v>
      </c>
      <c r="V44" s="63" t="s">
        <v>87</v>
      </c>
      <c r="W44" s="73">
        <v>5</v>
      </c>
      <c r="X44" s="63" t="s">
        <v>87</v>
      </c>
      <c r="Y44" s="63" t="s">
        <v>87</v>
      </c>
      <c r="Z44" s="3">
        <v>5</v>
      </c>
      <c r="AA44" s="63" t="s">
        <v>87</v>
      </c>
      <c r="AB44" s="73">
        <v>5</v>
      </c>
      <c r="AC44" s="63" t="s">
        <v>87</v>
      </c>
      <c r="AD44" s="63" t="s">
        <v>87</v>
      </c>
      <c r="AE44" s="70"/>
      <c r="AF44" s="35">
        <f>COUNTIF(C44:AE44,"5")+1</f>
        <v>11</v>
      </c>
      <c r="AG44" s="12">
        <f t="shared" si="1"/>
        <v>58</v>
      </c>
    </row>
    <row r="45" spans="1:33" ht="28.5" customHeight="1" thickBot="1">
      <c r="A45" s="2">
        <v>41</v>
      </c>
      <c r="B45" s="6" t="s">
        <v>36</v>
      </c>
      <c r="C45" s="63" t="s">
        <v>87</v>
      </c>
      <c r="D45" s="63" t="s">
        <v>87</v>
      </c>
      <c r="E45" s="60"/>
      <c r="F45" s="63" t="s">
        <v>87</v>
      </c>
      <c r="G45" s="63" t="s">
        <v>87</v>
      </c>
      <c r="H45" s="63" t="s">
        <v>87</v>
      </c>
      <c r="I45" s="62">
        <v>5</v>
      </c>
      <c r="J45" s="63" t="s">
        <v>87</v>
      </c>
      <c r="K45" s="121" t="s">
        <v>87</v>
      </c>
      <c r="L45" s="121" t="s">
        <v>87</v>
      </c>
      <c r="M45" s="121" t="s">
        <v>87</v>
      </c>
      <c r="N45" s="121" t="s">
        <v>87</v>
      </c>
      <c r="O45" s="121" t="s">
        <v>87</v>
      </c>
      <c r="P45" s="121" t="s">
        <v>87</v>
      </c>
      <c r="Q45" s="121" t="s">
        <v>87</v>
      </c>
      <c r="R45" s="8">
        <v>5</v>
      </c>
      <c r="S45" s="22">
        <v>5</v>
      </c>
      <c r="T45" s="63" t="s">
        <v>87</v>
      </c>
      <c r="U45" s="63" t="s">
        <v>87</v>
      </c>
      <c r="V45" s="63" t="s">
        <v>87</v>
      </c>
      <c r="W45" s="63" t="s">
        <v>87</v>
      </c>
      <c r="X45" s="63" t="s">
        <v>87</v>
      </c>
      <c r="Y45" s="63" t="s">
        <v>87</v>
      </c>
      <c r="Z45" s="63" t="s">
        <v>87</v>
      </c>
      <c r="AA45" s="63" t="s">
        <v>87</v>
      </c>
      <c r="AB45" s="63" t="s">
        <v>87</v>
      </c>
      <c r="AC45" s="63" t="s">
        <v>87</v>
      </c>
      <c r="AD45" s="63" t="s">
        <v>87</v>
      </c>
      <c r="AE45" s="60"/>
      <c r="AF45" s="35">
        <f>COUNTIF(C45:AE45,"5")</f>
        <v>3</v>
      </c>
      <c r="AG45" s="12">
        <f t="shared" si="1"/>
        <v>15</v>
      </c>
    </row>
    <row r="46" spans="1:33" ht="28.5" customHeight="1" thickBot="1">
      <c r="A46" s="2">
        <v>42</v>
      </c>
      <c r="B46" s="6" t="s">
        <v>37</v>
      </c>
      <c r="C46" s="62">
        <v>8</v>
      </c>
      <c r="D46" s="60">
        <v>5</v>
      </c>
      <c r="E46" s="60"/>
      <c r="F46" s="63" t="s">
        <v>87</v>
      </c>
      <c r="G46" s="63" t="s">
        <v>87</v>
      </c>
      <c r="H46" s="63" t="s">
        <v>87</v>
      </c>
      <c r="I46" s="63" t="s">
        <v>87</v>
      </c>
      <c r="J46" s="63" t="s">
        <v>87</v>
      </c>
      <c r="K46" s="98">
        <v>5</v>
      </c>
      <c r="L46" s="121" t="s">
        <v>87</v>
      </c>
      <c r="M46" s="121" t="s">
        <v>87</v>
      </c>
      <c r="N46" s="121" t="s">
        <v>87</v>
      </c>
      <c r="O46" s="121" t="s">
        <v>87</v>
      </c>
      <c r="P46" s="121" t="s">
        <v>87</v>
      </c>
      <c r="Q46" s="121" t="s">
        <v>87</v>
      </c>
      <c r="R46" s="8">
        <v>5</v>
      </c>
      <c r="S46" s="60">
        <v>5</v>
      </c>
      <c r="T46" s="60">
        <v>5</v>
      </c>
      <c r="U46" s="73">
        <v>3</v>
      </c>
      <c r="V46" s="73">
        <v>5</v>
      </c>
      <c r="W46" s="73">
        <v>5</v>
      </c>
      <c r="X46" s="63" t="s">
        <v>87</v>
      </c>
      <c r="Y46" s="73">
        <v>5</v>
      </c>
      <c r="Z46" s="63" t="s">
        <v>87</v>
      </c>
      <c r="AA46" s="63" t="s">
        <v>87</v>
      </c>
      <c r="AB46" s="63" t="s">
        <v>87</v>
      </c>
      <c r="AC46" s="63" t="s">
        <v>87</v>
      </c>
      <c r="AD46" s="63" t="s">
        <v>87</v>
      </c>
      <c r="AE46" s="70"/>
      <c r="AF46" s="35">
        <f>COUNTIF(C46:AE46,"5")+1</f>
        <v>9</v>
      </c>
      <c r="AG46" s="12">
        <f t="shared" si="1"/>
        <v>51</v>
      </c>
    </row>
    <row r="47" spans="1:33" ht="28.5" customHeight="1" thickBot="1">
      <c r="A47" s="2">
        <v>43</v>
      </c>
      <c r="B47" s="6" t="s">
        <v>38</v>
      </c>
      <c r="C47" s="62">
        <v>8</v>
      </c>
      <c r="D47" s="63" t="s">
        <v>87</v>
      </c>
      <c r="E47" s="60"/>
      <c r="F47" s="63" t="s">
        <v>87</v>
      </c>
      <c r="G47" s="63" t="s">
        <v>87</v>
      </c>
      <c r="H47" s="63" t="s">
        <v>87</v>
      </c>
      <c r="I47" s="63" t="s">
        <v>87</v>
      </c>
      <c r="J47" s="63" t="s">
        <v>87</v>
      </c>
      <c r="K47" s="98">
        <v>2</v>
      </c>
      <c r="L47" s="121" t="s">
        <v>87</v>
      </c>
      <c r="M47" s="121" t="s">
        <v>87</v>
      </c>
      <c r="N47" s="121" t="s">
        <v>87</v>
      </c>
      <c r="O47" s="121" t="s">
        <v>87</v>
      </c>
      <c r="P47" s="121" t="s">
        <v>87</v>
      </c>
      <c r="Q47" s="121" t="s">
        <v>87</v>
      </c>
      <c r="R47" s="8">
        <v>5</v>
      </c>
      <c r="S47" s="60">
        <v>5</v>
      </c>
      <c r="T47" s="63" t="s">
        <v>87</v>
      </c>
      <c r="U47" s="63" t="s">
        <v>87</v>
      </c>
      <c r="V47" s="63" t="s">
        <v>87</v>
      </c>
      <c r="W47" s="63" t="s">
        <v>87</v>
      </c>
      <c r="X47" s="63" t="s">
        <v>87</v>
      </c>
      <c r="Y47" s="63" t="s">
        <v>87</v>
      </c>
      <c r="Z47" s="63" t="s">
        <v>87</v>
      </c>
      <c r="AA47" s="73">
        <v>5</v>
      </c>
      <c r="AB47" s="63" t="s">
        <v>87</v>
      </c>
      <c r="AC47" s="63" t="s">
        <v>87</v>
      </c>
      <c r="AD47" s="63" t="s">
        <v>87</v>
      </c>
      <c r="AE47" s="70"/>
      <c r="AF47" s="35">
        <f>COUNTIF(C47:AE47,"5")+1</f>
        <v>4</v>
      </c>
      <c r="AG47" s="12">
        <f t="shared" si="1"/>
        <v>25</v>
      </c>
    </row>
    <row r="48" spans="1:33" ht="28.5" customHeight="1" thickBot="1">
      <c r="A48" s="2">
        <v>44</v>
      </c>
      <c r="B48" s="6" t="s">
        <v>39</v>
      </c>
      <c r="C48" s="63" t="s">
        <v>87</v>
      </c>
      <c r="D48" s="60">
        <v>5</v>
      </c>
      <c r="E48" s="60"/>
      <c r="F48" s="63" t="s">
        <v>87</v>
      </c>
      <c r="G48" s="8">
        <v>5</v>
      </c>
      <c r="H48" s="63" t="s">
        <v>87</v>
      </c>
      <c r="I48" s="63" t="s">
        <v>87</v>
      </c>
      <c r="J48" s="63" t="s">
        <v>87</v>
      </c>
      <c r="K48" s="98">
        <v>5</v>
      </c>
      <c r="L48" s="121" t="s">
        <v>87</v>
      </c>
      <c r="M48" s="121" t="s">
        <v>87</v>
      </c>
      <c r="N48" s="121" t="s">
        <v>87</v>
      </c>
      <c r="O48" s="121" t="s">
        <v>87</v>
      </c>
      <c r="P48" s="121" t="s">
        <v>87</v>
      </c>
      <c r="Q48" s="121" t="s">
        <v>87</v>
      </c>
      <c r="R48" s="62">
        <v>5</v>
      </c>
      <c r="S48" s="70" t="s">
        <v>87</v>
      </c>
      <c r="T48" s="63" t="s">
        <v>87</v>
      </c>
      <c r="U48" s="63" t="s">
        <v>87</v>
      </c>
      <c r="V48" s="63" t="s">
        <v>87</v>
      </c>
      <c r="W48" s="73">
        <v>5</v>
      </c>
      <c r="X48" s="63" t="s">
        <v>87</v>
      </c>
      <c r="Y48" s="63" t="s">
        <v>87</v>
      </c>
      <c r="Z48" s="63" t="s">
        <v>87</v>
      </c>
      <c r="AA48" s="63" t="s">
        <v>87</v>
      </c>
      <c r="AB48" s="63" t="s">
        <v>87</v>
      </c>
      <c r="AC48" s="63" t="s">
        <v>87</v>
      </c>
      <c r="AD48" s="63" t="s">
        <v>87</v>
      </c>
      <c r="AE48" s="60"/>
      <c r="AF48" s="35">
        <f>COUNTIF(C48:AE48,"5")</f>
        <v>5</v>
      </c>
      <c r="AG48" s="12">
        <f t="shared" si="1"/>
        <v>25</v>
      </c>
    </row>
    <row r="49" spans="1:33" ht="28.5" customHeight="1" thickBot="1">
      <c r="A49" s="2">
        <v>45</v>
      </c>
      <c r="B49" s="6" t="s">
        <v>40</v>
      </c>
      <c r="C49" s="62">
        <v>8</v>
      </c>
      <c r="D49" s="60">
        <v>5</v>
      </c>
      <c r="E49" s="60"/>
      <c r="F49" s="63" t="s">
        <v>87</v>
      </c>
      <c r="G49" s="63" t="s">
        <v>87</v>
      </c>
      <c r="H49" s="63" t="s">
        <v>87</v>
      </c>
      <c r="I49" s="63" t="s">
        <v>87</v>
      </c>
      <c r="J49" s="63" t="s">
        <v>87</v>
      </c>
      <c r="K49" s="6">
        <v>5</v>
      </c>
      <c r="L49" s="6">
        <v>5</v>
      </c>
      <c r="M49" s="60">
        <v>5</v>
      </c>
      <c r="N49" s="121" t="s">
        <v>87</v>
      </c>
      <c r="O49" s="121" t="s">
        <v>87</v>
      </c>
      <c r="P49" s="121" t="s">
        <v>87</v>
      </c>
      <c r="Q49" s="121" t="s">
        <v>87</v>
      </c>
      <c r="R49" s="8">
        <v>5</v>
      </c>
      <c r="S49" s="60">
        <v>5</v>
      </c>
      <c r="T49" s="60">
        <v>5</v>
      </c>
      <c r="U49" s="73">
        <v>3</v>
      </c>
      <c r="V49" s="63" t="s">
        <v>87</v>
      </c>
      <c r="W49" s="73">
        <v>5</v>
      </c>
      <c r="X49" s="63" t="s">
        <v>87</v>
      </c>
      <c r="Y49" s="63" t="s">
        <v>87</v>
      </c>
      <c r="Z49" s="73">
        <v>5</v>
      </c>
      <c r="AA49" s="63" t="s">
        <v>87</v>
      </c>
      <c r="AB49" s="63" t="s">
        <v>87</v>
      </c>
      <c r="AC49" s="63" t="s">
        <v>87</v>
      </c>
      <c r="AD49" s="63" t="s">
        <v>87</v>
      </c>
      <c r="AE49" s="70"/>
      <c r="AF49" s="35">
        <f>COUNTIF(C49:AE49,"5")+1</f>
        <v>10</v>
      </c>
      <c r="AG49" s="12">
        <f t="shared" si="1"/>
        <v>56</v>
      </c>
    </row>
    <row r="50" spans="1:33" ht="28.5" customHeight="1" thickBot="1">
      <c r="A50" s="2">
        <v>46</v>
      </c>
      <c r="B50" s="6" t="s">
        <v>41</v>
      </c>
      <c r="C50" s="63" t="s">
        <v>87</v>
      </c>
      <c r="D50" s="63" t="s">
        <v>87</v>
      </c>
      <c r="E50" s="60"/>
      <c r="F50" s="63" t="s">
        <v>87</v>
      </c>
      <c r="G50" s="63" t="s">
        <v>87</v>
      </c>
      <c r="H50" s="8">
        <v>5</v>
      </c>
      <c r="I50" s="63" t="s">
        <v>87</v>
      </c>
      <c r="J50" s="63" t="s">
        <v>87</v>
      </c>
      <c r="K50" s="121" t="s">
        <v>87</v>
      </c>
      <c r="L50" s="121" t="s">
        <v>87</v>
      </c>
      <c r="M50" s="121" t="s">
        <v>87</v>
      </c>
      <c r="N50" s="121" t="s">
        <v>87</v>
      </c>
      <c r="O50" s="121" t="s">
        <v>87</v>
      </c>
      <c r="P50" s="121" t="s">
        <v>87</v>
      </c>
      <c r="Q50" s="121" t="s">
        <v>87</v>
      </c>
      <c r="R50" s="63" t="s">
        <v>87</v>
      </c>
      <c r="S50" s="70" t="s">
        <v>87</v>
      </c>
      <c r="T50" s="63" t="s">
        <v>87</v>
      </c>
      <c r="U50" s="63" t="s">
        <v>87</v>
      </c>
      <c r="V50" s="63" t="s">
        <v>87</v>
      </c>
      <c r="W50" s="73">
        <v>5</v>
      </c>
      <c r="X50" s="63" t="s">
        <v>87</v>
      </c>
      <c r="Y50" s="73">
        <v>5</v>
      </c>
      <c r="Z50" s="3">
        <v>5</v>
      </c>
      <c r="AA50" s="63" t="s">
        <v>87</v>
      </c>
      <c r="AB50" s="63" t="s">
        <v>87</v>
      </c>
      <c r="AC50" s="63" t="s">
        <v>87</v>
      </c>
      <c r="AD50" s="63" t="s">
        <v>87</v>
      </c>
      <c r="AE50" s="70"/>
      <c r="AF50" s="35">
        <f>COUNTIF(C50:AE50,"5")</f>
        <v>4</v>
      </c>
      <c r="AG50" s="12">
        <f t="shared" si="1"/>
        <v>20</v>
      </c>
    </row>
    <row r="51" spans="1:33" ht="28.5" customHeight="1" thickBot="1">
      <c r="A51" s="2">
        <v>47</v>
      </c>
      <c r="B51" s="6" t="s">
        <v>42</v>
      </c>
      <c r="C51" s="63" t="s">
        <v>87</v>
      </c>
      <c r="D51" s="63" t="s">
        <v>87</v>
      </c>
      <c r="E51" s="60"/>
      <c r="F51" s="63" t="s">
        <v>87</v>
      </c>
      <c r="G51" s="63" t="s">
        <v>87</v>
      </c>
      <c r="H51" s="63" t="s">
        <v>87</v>
      </c>
      <c r="I51" s="63" t="s">
        <v>87</v>
      </c>
      <c r="J51" s="63" t="s">
        <v>87</v>
      </c>
      <c r="K51" s="121" t="s">
        <v>87</v>
      </c>
      <c r="L51" s="121" t="s">
        <v>87</v>
      </c>
      <c r="M51" s="121" t="s">
        <v>87</v>
      </c>
      <c r="N51" s="121" t="s">
        <v>87</v>
      </c>
      <c r="O51" s="121" t="s">
        <v>87</v>
      </c>
      <c r="P51" s="121" t="s">
        <v>87</v>
      </c>
      <c r="Q51" s="121" t="s">
        <v>87</v>
      </c>
      <c r="R51" s="63" t="s">
        <v>87</v>
      </c>
      <c r="S51" s="70" t="s">
        <v>87</v>
      </c>
      <c r="T51" s="63" t="s">
        <v>87</v>
      </c>
      <c r="U51" s="63" t="s">
        <v>87</v>
      </c>
      <c r="V51" s="63" t="s">
        <v>87</v>
      </c>
      <c r="W51" s="63" t="s">
        <v>87</v>
      </c>
      <c r="X51" s="63" t="s">
        <v>87</v>
      </c>
      <c r="Y51" s="63" t="s">
        <v>87</v>
      </c>
      <c r="Z51" s="63" t="s">
        <v>87</v>
      </c>
      <c r="AA51" s="63" t="s">
        <v>87</v>
      </c>
      <c r="AB51" s="63" t="s">
        <v>87</v>
      </c>
      <c r="AC51" s="63" t="s">
        <v>87</v>
      </c>
      <c r="AD51" s="63" t="s">
        <v>87</v>
      </c>
      <c r="AE51" s="70"/>
      <c r="AF51" s="35">
        <f>COUNTIF(C51:AE51,"5")</f>
        <v>0</v>
      </c>
      <c r="AG51" s="12">
        <f t="shared" si="1"/>
        <v>0</v>
      </c>
    </row>
    <row r="52" spans="1:33" ht="30" customHeight="1" thickBot="1">
      <c r="A52" s="2">
        <v>48</v>
      </c>
      <c r="B52" s="90" t="s">
        <v>43</v>
      </c>
      <c r="C52" s="95">
        <v>8</v>
      </c>
      <c r="D52" s="64">
        <v>5</v>
      </c>
      <c r="E52" s="64"/>
      <c r="F52" s="103" t="s">
        <v>87</v>
      </c>
      <c r="G52" s="95">
        <v>5</v>
      </c>
      <c r="H52" s="103" t="s">
        <v>87</v>
      </c>
      <c r="I52" s="103" t="s">
        <v>87</v>
      </c>
      <c r="J52" s="103" t="s">
        <v>87</v>
      </c>
      <c r="K52" s="90">
        <v>5</v>
      </c>
      <c r="L52" s="65" t="s">
        <v>87</v>
      </c>
      <c r="M52" s="64">
        <v>5</v>
      </c>
      <c r="N52" s="64">
        <v>5</v>
      </c>
      <c r="O52" s="64">
        <v>5</v>
      </c>
      <c r="P52" s="64">
        <v>5</v>
      </c>
      <c r="Q52" s="111">
        <v>5</v>
      </c>
      <c r="R52" s="95">
        <v>5</v>
      </c>
      <c r="S52" s="64">
        <v>5</v>
      </c>
      <c r="T52" s="64">
        <v>5</v>
      </c>
      <c r="U52" s="111">
        <v>3</v>
      </c>
      <c r="V52" s="65" t="s">
        <v>87</v>
      </c>
      <c r="W52" s="65" t="s">
        <v>87</v>
      </c>
      <c r="X52" s="65" t="s">
        <v>87</v>
      </c>
      <c r="Y52" s="111">
        <v>5</v>
      </c>
      <c r="Z52" s="111">
        <v>5</v>
      </c>
      <c r="AA52" s="65" t="s">
        <v>87</v>
      </c>
      <c r="AB52" s="111">
        <v>5</v>
      </c>
      <c r="AC52" s="65" t="s">
        <v>87</v>
      </c>
      <c r="AD52" s="111">
        <v>5</v>
      </c>
      <c r="AE52" s="69"/>
      <c r="AF52" s="35">
        <f>COUNTIF(C52:AE52,"5")+1</f>
        <v>16</v>
      </c>
      <c r="AG52" s="12">
        <f t="shared" si="1"/>
        <v>86</v>
      </c>
    </row>
    <row r="53" ht="30" customHeight="1" thickBot="1"/>
    <row r="54" spans="2:19" ht="30" customHeight="1" thickBot="1">
      <c r="B54" s="19"/>
      <c r="C54" s="159" t="s">
        <v>54</v>
      </c>
      <c r="D54" s="160"/>
      <c r="E54" s="160"/>
      <c r="F54" s="160"/>
      <c r="G54" s="183"/>
      <c r="H54" s="159" t="s">
        <v>53</v>
      </c>
      <c r="I54" s="160"/>
      <c r="J54" s="160"/>
      <c r="K54" s="160"/>
      <c r="L54" s="160"/>
      <c r="M54" s="161"/>
      <c r="N54" s="106"/>
      <c r="O54" s="106"/>
      <c r="P54" s="106"/>
      <c r="Q54" s="159" t="s">
        <v>56</v>
      </c>
      <c r="R54" s="160"/>
      <c r="S54" s="161"/>
    </row>
    <row r="55" spans="3:19" ht="30" customHeight="1" thickBot="1">
      <c r="C55" s="162" t="s">
        <v>67</v>
      </c>
      <c r="D55" s="163"/>
      <c r="E55" s="163"/>
      <c r="F55" s="164"/>
      <c r="G55" s="84">
        <v>10</v>
      </c>
      <c r="H55" s="125"/>
      <c r="I55" s="49" t="s">
        <v>71</v>
      </c>
      <c r="J55" s="38"/>
      <c r="K55" s="117"/>
      <c r="L55" s="117"/>
      <c r="M55" s="118"/>
      <c r="N55" s="118"/>
      <c r="O55" s="118"/>
      <c r="P55" s="118"/>
      <c r="Q55" s="118"/>
      <c r="R55" s="74"/>
      <c r="S55" s="74"/>
    </row>
    <row r="56" spans="3:19" ht="30" customHeight="1" thickBot="1">
      <c r="C56" s="162" t="s">
        <v>68</v>
      </c>
      <c r="D56" s="163"/>
      <c r="E56" s="163"/>
      <c r="F56" s="164"/>
      <c r="G56" s="78">
        <v>8</v>
      </c>
      <c r="H56" s="126"/>
      <c r="I56" s="86" t="s">
        <v>72</v>
      </c>
      <c r="J56" s="38"/>
      <c r="K56" s="118"/>
      <c r="L56" s="118"/>
      <c r="M56" s="118"/>
      <c r="N56" s="118"/>
      <c r="O56" s="118"/>
      <c r="P56" s="118"/>
      <c r="Q56" s="118"/>
      <c r="R56" s="74"/>
      <c r="S56" s="74"/>
    </row>
    <row r="57" spans="3:19" ht="30" customHeight="1" thickBot="1">
      <c r="C57" s="162" t="s">
        <v>69</v>
      </c>
      <c r="D57" s="163"/>
      <c r="E57" s="163"/>
      <c r="F57" s="164"/>
      <c r="G57" s="78">
        <v>7</v>
      </c>
      <c r="H57" s="126"/>
      <c r="I57" s="86" t="s">
        <v>72</v>
      </c>
      <c r="J57" s="38"/>
      <c r="K57" s="118"/>
      <c r="L57" s="118"/>
      <c r="M57" s="118"/>
      <c r="N57" s="118"/>
      <c r="O57" s="118"/>
      <c r="P57" s="118"/>
      <c r="Q57" s="118"/>
      <c r="R57" s="74"/>
      <c r="S57" s="74"/>
    </row>
    <row r="58" spans="3:19" ht="30" customHeight="1" thickBot="1">
      <c r="C58" s="162" t="s">
        <v>70</v>
      </c>
      <c r="D58" s="163"/>
      <c r="E58" s="163"/>
      <c r="F58" s="164"/>
      <c r="G58" s="83">
        <v>5</v>
      </c>
      <c r="H58" s="127"/>
      <c r="I58" s="49" t="s">
        <v>72</v>
      </c>
      <c r="J58" s="38"/>
      <c r="K58" s="118"/>
      <c r="L58" s="118"/>
      <c r="M58" s="118"/>
      <c r="N58" s="118"/>
      <c r="O58" s="118"/>
      <c r="P58" s="118"/>
      <c r="Q58" s="118"/>
      <c r="R58" s="74"/>
      <c r="S58" s="74"/>
    </row>
    <row r="59" spans="3:19" ht="30" customHeight="1" thickBot="1">
      <c r="C59" s="162" t="s">
        <v>79</v>
      </c>
      <c r="D59" s="163"/>
      <c r="E59" s="163"/>
      <c r="F59" s="164"/>
      <c r="G59" s="79">
        <v>1</v>
      </c>
      <c r="H59" s="125"/>
      <c r="I59" s="49" t="s">
        <v>83</v>
      </c>
      <c r="J59" s="166" t="s">
        <v>84</v>
      </c>
      <c r="K59" s="147"/>
      <c r="L59" s="147"/>
      <c r="M59" s="147"/>
      <c r="N59" s="147"/>
      <c r="O59" s="147"/>
      <c r="P59" s="147"/>
      <c r="Q59" s="147"/>
      <c r="R59" s="147"/>
      <c r="S59" s="184"/>
    </row>
    <row r="60" spans="3:22" ht="36" customHeight="1" thickBot="1">
      <c r="C60" s="167" t="s">
        <v>85</v>
      </c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9"/>
    </row>
    <row r="61" spans="3:22" ht="30" customHeight="1" thickBot="1">
      <c r="C61" s="170" t="s">
        <v>86</v>
      </c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2"/>
    </row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</sheetData>
  <sheetProtection/>
  <autoFilter ref="B1:B198"/>
  <mergeCells count="19">
    <mergeCell ref="C58:F58"/>
    <mergeCell ref="C59:F59"/>
    <mergeCell ref="Q54:S54"/>
    <mergeCell ref="C55:F55"/>
    <mergeCell ref="C56:F56"/>
    <mergeCell ref="C57:F57"/>
    <mergeCell ref="C54:G54"/>
    <mergeCell ref="H54:M54"/>
    <mergeCell ref="J59:S59"/>
    <mergeCell ref="C60:V60"/>
    <mergeCell ref="C61:V61"/>
    <mergeCell ref="A1:B1"/>
    <mergeCell ref="C2:E2"/>
    <mergeCell ref="F2:I2"/>
    <mergeCell ref="K2:Q2"/>
    <mergeCell ref="Q1:AG1"/>
    <mergeCell ref="C1:M1"/>
    <mergeCell ref="R2:AE2"/>
    <mergeCell ref="AG2:AG3"/>
  </mergeCells>
  <printOptions/>
  <pageMargins left="0.25" right="0.25" top="0.75" bottom="0.75" header="0.3" footer="0.3"/>
  <pageSetup horizontalDpi="600" verticalDpi="600" orientation="landscape" paperSize="9" scale="95" r:id="rId1"/>
  <headerFooter alignWithMargins="0">
    <oddFooter>&amp;L&amp;F&amp;RPagina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Y60"/>
  <sheetViews>
    <sheetView zoomScalePageLayoutView="0" workbookViewId="0" topLeftCell="A1">
      <pane xSplit="2" ySplit="4" topLeftCell="U1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:AS2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12" width="4.7109375" style="0" customWidth="1"/>
    <col min="13" max="45" width="4.7109375" style="119" customWidth="1"/>
  </cols>
  <sheetData>
    <row r="1" spans="1:51" s="1" customFormat="1" ht="60" customHeight="1" thickBot="1">
      <c r="A1" s="173" t="s">
        <v>46</v>
      </c>
      <c r="B1" s="174"/>
      <c r="C1" s="185" t="s">
        <v>78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7" t="s">
        <v>188</v>
      </c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9"/>
      <c r="AU1" s="190"/>
      <c r="AV1" s="24"/>
      <c r="AW1" s="24"/>
      <c r="AX1" s="24"/>
      <c r="AY1" s="24"/>
    </row>
    <row r="2" spans="1:50" s="1" customFormat="1" ht="21" customHeight="1" thickBot="1">
      <c r="A2" s="2"/>
      <c r="B2" s="5" t="s">
        <v>48</v>
      </c>
      <c r="C2" s="191" t="s">
        <v>101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3" t="s">
        <v>52</v>
      </c>
      <c r="AU2" s="136" t="s">
        <v>59</v>
      </c>
      <c r="AX2" s="88"/>
    </row>
    <row r="3" spans="1:47" s="1" customFormat="1" ht="150" customHeight="1" thickBot="1">
      <c r="A3" s="2"/>
      <c r="B3" s="5" t="s">
        <v>49</v>
      </c>
      <c r="C3" s="28" t="s">
        <v>92</v>
      </c>
      <c r="D3" s="28" t="s">
        <v>93</v>
      </c>
      <c r="E3" s="25" t="s">
        <v>102</v>
      </c>
      <c r="F3" s="25" t="s">
        <v>107</v>
      </c>
      <c r="G3" s="25" t="s">
        <v>103</v>
      </c>
      <c r="H3" s="25" t="s">
        <v>104</v>
      </c>
      <c r="I3" s="25" t="s">
        <v>105</v>
      </c>
      <c r="J3" s="25" t="s">
        <v>106</v>
      </c>
      <c r="K3" s="25" t="s">
        <v>138</v>
      </c>
      <c r="L3" s="25" t="s">
        <v>139</v>
      </c>
      <c r="M3" s="25" t="s">
        <v>140</v>
      </c>
      <c r="N3" s="25" t="s">
        <v>141</v>
      </c>
      <c r="O3" s="25" t="s">
        <v>157</v>
      </c>
      <c r="P3" s="25" t="s">
        <v>142</v>
      </c>
      <c r="Q3" s="25" t="s">
        <v>156</v>
      </c>
      <c r="R3" s="25" t="s">
        <v>143</v>
      </c>
      <c r="S3" s="25" t="s">
        <v>144</v>
      </c>
      <c r="T3" s="25" t="s">
        <v>145</v>
      </c>
      <c r="U3" s="25" t="s">
        <v>146</v>
      </c>
      <c r="V3" s="25" t="s">
        <v>147</v>
      </c>
      <c r="W3" s="25" t="s">
        <v>148</v>
      </c>
      <c r="X3" s="25" t="s">
        <v>159</v>
      </c>
      <c r="Y3" s="25" t="s">
        <v>149</v>
      </c>
      <c r="Z3" s="25" t="s">
        <v>150</v>
      </c>
      <c r="AA3" s="25" t="s">
        <v>161</v>
      </c>
      <c r="AB3" s="25" t="s">
        <v>162</v>
      </c>
      <c r="AC3" s="25" t="s">
        <v>164</v>
      </c>
      <c r="AD3" s="25" t="s">
        <v>165</v>
      </c>
      <c r="AE3" s="25" t="s">
        <v>167</v>
      </c>
      <c r="AF3" s="25" t="s">
        <v>166</v>
      </c>
      <c r="AG3" s="25" t="s">
        <v>168</v>
      </c>
      <c r="AH3" s="25" t="s">
        <v>169</v>
      </c>
      <c r="AI3" s="25" t="s">
        <v>170</v>
      </c>
      <c r="AJ3" s="25" t="s">
        <v>171</v>
      </c>
      <c r="AK3" s="25" t="s">
        <v>175</v>
      </c>
      <c r="AL3" s="25" t="s">
        <v>176</v>
      </c>
      <c r="AM3" s="25" t="s">
        <v>178</v>
      </c>
      <c r="AN3" s="25" t="s">
        <v>179</v>
      </c>
      <c r="AO3" s="25" t="s">
        <v>180</v>
      </c>
      <c r="AP3" s="25" t="s">
        <v>181</v>
      </c>
      <c r="AQ3" s="25" t="s">
        <v>185</v>
      </c>
      <c r="AR3" s="25" t="s">
        <v>186</v>
      </c>
      <c r="AS3" s="25" t="s">
        <v>187</v>
      </c>
      <c r="AT3" s="194"/>
      <c r="AU3" s="137"/>
    </row>
    <row r="4" spans="1:47" s="1" customFormat="1" ht="27.75" customHeight="1" thickBot="1">
      <c r="A4" s="2" t="s">
        <v>45</v>
      </c>
      <c r="B4" s="4" t="s">
        <v>0</v>
      </c>
      <c r="C4" s="15">
        <f aca="true" t="shared" si="0" ref="C4:AS4">COUNTIF(C5:C52,"1")</f>
        <v>15</v>
      </c>
      <c r="D4" s="100">
        <f t="shared" si="0"/>
        <v>18</v>
      </c>
      <c r="E4" s="100">
        <f t="shared" si="0"/>
        <v>1</v>
      </c>
      <c r="F4" s="15">
        <f t="shared" si="0"/>
        <v>11</v>
      </c>
      <c r="G4" s="15">
        <f t="shared" si="0"/>
        <v>11</v>
      </c>
      <c r="H4" s="15">
        <f t="shared" si="0"/>
        <v>1</v>
      </c>
      <c r="I4" s="15">
        <f t="shared" si="0"/>
        <v>12</v>
      </c>
      <c r="J4" s="15">
        <f t="shared" si="0"/>
        <v>19</v>
      </c>
      <c r="K4" s="15">
        <f t="shared" si="0"/>
        <v>17</v>
      </c>
      <c r="L4" s="15">
        <f t="shared" si="0"/>
        <v>6</v>
      </c>
      <c r="M4" s="15">
        <f t="shared" si="0"/>
        <v>8</v>
      </c>
      <c r="N4" s="15">
        <f t="shared" si="0"/>
        <v>16</v>
      </c>
      <c r="O4" s="15">
        <f t="shared" si="0"/>
        <v>14</v>
      </c>
      <c r="P4" s="15">
        <f t="shared" si="0"/>
        <v>5</v>
      </c>
      <c r="Q4" s="15">
        <f t="shared" si="0"/>
        <v>2</v>
      </c>
      <c r="R4" s="15">
        <f t="shared" si="0"/>
        <v>3</v>
      </c>
      <c r="S4" s="15">
        <f t="shared" si="0"/>
        <v>7</v>
      </c>
      <c r="T4" s="15">
        <f t="shared" si="0"/>
        <v>4</v>
      </c>
      <c r="U4" s="15">
        <f t="shared" si="0"/>
        <v>9</v>
      </c>
      <c r="V4" s="15">
        <f t="shared" si="0"/>
        <v>13</v>
      </c>
      <c r="W4" s="15">
        <f t="shared" si="0"/>
        <v>12</v>
      </c>
      <c r="X4" s="15">
        <f t="shared" si="0"/>
        <v>9</v>
      </c>
      <c r="Y4" s="15">
        <f t="shared" si="0"/>
        <v>20</v>
      </c>
      <c r="Z4" s="15">
        <f t="shared" si="0"/>
        <v>6</v>
      </c>
      <c r="AA4" s="15">
        <f t="shared" si="0"/>
        <v>9</v>
      </c>
      <c r="AB4" s="15">
        <f t="shared" si="0"/>
        <v>12</v>
      </c>
      <c r="AC4" s="15">
        <f>COUNTIF(AC5:AC52,"1")</f>
        <v>15</v>
      </c>
      <c r="AD4" s="15">
        <f>COUNTIF(AD5:AD52,"1")</f>
        <v>5</v>
      </c>
      <c r="AE4" s="15">
        <f t="shared" si="0"/>
        <v>3</v>
      </c>
      <c r="AF4" s="15">
        <f t="shared" si="0"/>
        <v>9</v>
      </c>
      <c r="AG4" s="15">
        <f>COUNTIF(AG5:AG52,"1")</f>
        <v>3</v>
      </c>
      <c r="AH4" s="15">
        <f t="shared" si="0"/>
        <v>16</v>
      </c>
      <c r="AI4" s="15">
        <f t="shared" si="0"/>
        <v>6</v>
      </c>
      <c r="AJ4" s="15">
        <f>COUNTIF(AJ5:AJ52,"1")</f>
        <v>17</v>
      </c>
      <c r="AK4" s="15">
        <f t="shared" si="0"/>
        <v>14</v>
      </c>
      <c r="AL4" s="15">
        <f t="shared" si="0"/>
        <v>12</v>
      </c>
      <c r="AM4" s="15">
        <f t="shared" si="0"/>
        <v>10</v>
      </c>
      <c r="AN4" s="15">
        <f t="shared" si="0"/>
        <v>3</v>
      </c>
      <c r="AO4" s="15">
        <f t="shared" si="0"/>
        <v>5</v>
      </c>
      <c r="AP4" s="15">
        <f t="shared" si="0"/>
        <v>5</v>
      </c>
      <c r="AQ4" s="15">
        <f t="shared" si="0"/>
        <v>4</v>
      </c>
      <c r="AR4" s="15">
        <f t="shared" si="0"/>
        <v>12</v>
      </c>
      <c r="AS4" s="15">
        <f t="shared" si="0"/>
        <v>3</v>
      </c>
      <c r="AT4" s="89">
        <f>SUM(B4:AS4)</f>
        <v>402</v>
      </c>
      <c r="AU4" s="16" t="s">
        <v>57</v>
      </c>
    </row>
    <row r="5" spans="1:47" ht="28.5" customHeight="1" thickBot="1">
      <c r="A5" s="2">
        <v>1</v>
      </c>
      <c r="B5" s="6" t="s">
        <v>1</v>
      </c>
      <c r="C5" s="99">
        <v>1</v>
      </c>
      <c r="D5" s="60">
        <v>1</v>
      </c>
      <c r="E5" s="70" t="s">
        <v>87</v>
      </c>
      <c r="F5" s="27" t="s">
        <v>87</v>
      </c>
      <c r="G5" s="27" t="s">
        <v>87</v>
      </c>
      <c r="H5" s="27" t="s">
        <v>87</v>
      </c>
      <c r="I5" s="22">
        <v>1</v>
      </c>
      <c r="J5" s="22">
        <v>1</v>
      </c>
      <c r="K5" s="60">
        <v>1</v>
      </c>
      <c r="L5" s="27" t="s">
        <v>87</v>
      </c>
      <c r="M5" s="60">
        <v>1</v>
      </c>
      <c r="N5" s="27" t="s">
        <v>87</v>
      </c>
      <c r="O5" s="27" t="s">
        <v>87</v>
      </c>
      <c r="P5" s="27" t="s">
        <v>87</v>
      </c>
      <c r="Q5" s="27" t="s">
        <v>87</v>
      </c>
      <c r="R5" s="27" t="s">
        <v>87</v>
      </c>
      <c r="S5" s="27" t="s">
        <v>87</v>
      </c>
      <c r="T5" s="60">
        <v>1</v>
      </c>
      <c r="U5" s="27" t="s">
        <v>87</v>
      </c>
      <c r="V5" s="27" t="s">
        <v>87</v>
      </c>
      <c r="W5" s="27" t="s">
        <v>87</v>
      </c>
      <c r="X5" s="27" t="s">
        <v>87</v>
      </c>
      <c r="Y5" s="27" t="s">
        <v>87</v>
      </c>
      <c r="Z5" s="27" t="s">
        <v>87</v>
      </c>
      <c r="AA5" s="27" t="s">
        <v>87</v>
      </c>
      <c r="AB5" s="27" t="s">
        <v>87</v>
      </c>
      <c r="AC5" s="27" t="s">
        <v>87</v>
      </c>
      <c r="AD5" s="27" t="s">
        <v>87</v>
      </c>
      <c r="AE5" s="27" t="s">
        <v>87</v>
      </c>
      <c r="AF5" s="27" t="s">
        <v>87</v>
      </c>
      <c r="AG5" s="27" t="s">
        <v>87</v>
      </c>
      <c r="AH5" s="27" t="s">
        <v>87</v>
      </c>
      <c r="AI5" s="27" t="s">
        <v>87</v>
      </c>
      <c r="AJ5" s="27" t="s">
        <v>87</v>
      </c>
      <c r="AK5" s="27" t="s">
        <v>87</v>
      </c>
      <c r="AL5" s="27" t="s">
        <v>87</v>
      </c>
      <c r="AM5" s="27" t="s">
        <v>87</v>
      </c>
      <c r="AN5" s="27" t="s">
        <v>87</v>
      </c>
      <c r="AO5" s="27" t="s">
        <v>87</v>
      </c>
      <c r="AP5" s="36">
        <v>1</v>
      </c>
      <c r="AQ5" s="27" t="s">
        <v>87</v>
      </c>
      <c r="AR5" s="27" t="s">
        <v>87</v>
      </c>
      <c r="AS5" s="27" t="s">
        <v>87</v>
      </c>
      <c r="AT5" s="81">
        <f aca="true" t="shared" si="1" ref="AT5:AT52">COUNTIF(C5:AS5,"1")</f>
        <v>8</v>
      </c>
      <c r="AU5" s="12">
        <f aca="true" t="shared" si="2" ref="AU5:AU52">SUM(C5:AS5)</f>
        <v>8</v>
      </c>
    </row>
    <row r="6" spans="1:47" ht="28.5" customHeight="1" thickBot="1">
      <c r="A6" s="2">
        <v>2</v>
      </c>
      <c r="B6" s="6" t="s">
        <v>80</v>
      </c>
      <c r="C6" s="97" t="s">
        <v>87</v>
      </c>
      <c r="D6" s="82" t="s">
        <v>87</v>
      </c>
      <c r="E6" s="27" t="s">
        <v>87</v>
      </c>
      <c r="F6" s="27" t="s">
        <v>87</v>
      </c>
      <c r="G6" s="27" t="s">
        <v>87</v>
      </c>
      <c r="H6" s="27" t="s">
        <v>87</v>
      </c>
      <c r="I6" s="27" t="s">
        <v>87</v>
      </c>
      <c r="J6" s="60">
        <v>1</v>
      </c>
      <c r="K6" s="60">
        <v>1</v>
      </c>
      <c r="L6" s="27" t="s">
        <v>87</v>
      </c>
      <c r="M6" s="27" t="s">
        <v>87</v>
      </c>
      <c r="N6" s="27" t="s">
        <v>87</v>
      </c>
      <c r="O6" s="27" t="s">
        <v>87</v>
      </c>
      <c r="P6" s="27" t="s">
        <v>87</v>
      </c>
      <c r="Q6" s="27" t="s">
        <v>87</v>
      </c>
      <c r="R6" s="27" t="s">
        <v>87</v>
      </c>
      <c r="S6" s="27" t="s">
        <v>87</v>
      </c>
      <c r="T6" s="27" t="s">
        <v>87</v>
      </c>
      <c r="U6" s="27" t="s">
        <v>87</v>
      </c>
      <c r="V6" s="27" t="s">
        <v>87</v>
      </c>
      <c r="W6" s="27" t="s">
        <v>87</v>
      </c>
      <c r="X6" s="27" t="s">
        <v>87</v>
      </c>
      <c r="Y6" s="60">
        <v>1</v>
      </c>
      <c r="Z6" s="60">
        <v>1</v>
      </c>
      <c r="AA6" s="27" t="s">
        <v>87</v>
      </c>
      <c r="AB6" s="27" t="s">
        <v>87</v>
      </c>
      <c r="AC6" s="36">
        <v>1</v>
      </c>
      <c r="AD6" s="27" t="s">
        <v>87</v>
      </c>
      <c r="AE6" s="27" t="s">
        <v>87</v>
      </c>
      <c r="AF6" s="27" t="s">
        <v>87</v>
      </c>
      <c r="AG6" s="27" t="s">
        <v>87</v>
      </c>
      <c r="AH6" s="27" t="s">
        <v>87</v>
      </c>
      <c r="AI6" s="27" t="s">
        <v>87</v>
      </c>
      <c r="AJ6" s="27" t="s">
        <v>87</v>
      </c>
      <c r="AK6" s="27" t="s">
        <v>87</v>
      </c>
      <c r="AL6" s="27" t="s">
        <v>87</v>
      </c>
      <c r="AM6" s="27" t="s">
        <v>87</v>
      </c>
      <c r="AN6" s="27" t="s">
        <v>87</v>
      </c>
      <c r="AO6" s="27" t="s">
        <v>87</v>
      </c>
      <c r="AP6" s="27" t="s">
        <v>87</v>
      </c>
      <c r="AQ6" s="27" t="s">
        <v>87</v>
      </c>
      <c r="AR6" s="27" t="s">
        <v>87</v>
      </c>
      <c r="AS6" s="27" t="s">
        <v>87</v>
      </c>
      <c r="AT6" s="81">
        <f t="shared" si="1"/>
        <v>5</v>
      </c>
      <c r="AU6" s="12">
        <f t="shared" si="2"/>
        <v>5</v>
      </c>
    </row>
    <row r="7" spans="1:47" ht="28.5" customHeight="1" thickBot="1">
      <c r="A7" s="2">
        <v>3</v>
      </c>
      <c r="B7" s="6" t="s">
        <v>94</v>
      </c>
      <c r="C7" s="98">
        <v>1</v>
      </c>
      <c r="D7" s="22">
        <v>1</v>
      </c>
      <c r="E7" s="27" t="s">
        <v>87</v>
      </c>
      <c r="F7" s="3">
        <v>1</v>
      </c>
      <c r="G7" s="27" t="s">
        <v>87</v>
      </c>
      <c r="H7" s="27" t="s">
        <v>87</v>
      </c>
      <c r="I7" s="60">
        <v>1</v>
      </c>
      <c r="J7" s="60">
        <v>1</v>
      </c>
      <c r="K7" s="27" t="s">
        <v>87</v>
      </c>
      <c r="L7" s="60">
        <v>1</v>
      </c>
      <c r="M7" s="60">
        <v>1</v>
      </c>
      <c r="N7" s="60">
        <v>1</v>
      </c>
      <c r="O7" s="60">
        <v>1</v>
      </c>
      <c r="P7" s="27" t="s">
        <v>87</v>
      </c>
      <c r="Q7" s="27" t="s">
        <v>87</v>
      </c>
      <c r="R7" s="27" t="s">
        <v>87</v>
      </c>
      <c r="S7" s="60">
        <v>1</v>
      </c>
      <c r="T7" s="60">
        <v>1</v>
      </c>
      <c r="U7" s="60">
        <v>1</v>
      </c>
      <c r="V7" s="60">
        <v>1</v>
      </c>
      <c r="W7" s="27" t="s">
        <v>87</v>
      </c>
      <c r="X7" s="27" t="s">
        <v>87</v>
      </c>
      <c r="Y7" s="60">
        <v>1</v>
      </c>
      <c r="Z7" s="27" t="s">
        <v>87</v>
      </c>
      <c r="AA7" s="27" t="s">
        <v>87</v>
      </c>
      <c r="AB7" s="60">
        <v>1</v>
      </c>
      <c r="AC7" s="27" t="s">
        <v>87</v>
      </c>
      <c r="AD7" s="27" t="s">
        <v>87</v>
      </c>
      <c r="AE7" s="27" t="s">
        <v>87</v>
      </c>
      <c r="AF7" s="130">
        <v>1</v>
      </c>
      <c r="AG7" s="27" t="s">
        <v>87</v>
      </c>
      <c r="AH7" s="130">
        <v>1</v>
      </c>
      <c r="AI7" s="130">
        <v>1</v>
      </c>
      <c r="AJ7" s="130">
        <v>1</v>
      </c>
      <c r="AK7" s="130">
        <v>1</v>
      </c>
      <c r="AL7" s="130">
        <v>1</v>
      </c>
      <c r="AM7" s="130">
        <v>1</v>
      </c>
      <c r="AN7" s="27" t="s">
        <v>87</v>
      </c>
      <c r="AO7" s="27" t="s">
        <v>87</v>
      </c>
      <c r="AP7" s="27" t="s">
        <v>87</v>
      </c>
      <c r="AQ7" s="27" t="s">
        <v>87</v>
      </c>
      <c r="AR7" s="27" t="s">
        <v>87</v>
      </c>
      <c r="AS7" s="27" t="s">
        <v>87</v>
      </c>
      <c r="AT7" s="81">
        <f t="shared" si="1"/>
        <v>22</v>
      </c>
      <c r="AU7" s="12">
        <f t="shared" si="2"/>
        <v>22</v>
      </c>
    </row>
    <row r="8" spans="1:47" ht="28.5" customHeight="1" thickBot="1">
      <c r="A8" s="2">
        <v>4</v>
      </c>
      <c r="B8" s="6" t="s">
        <v>2</v>
      </c>
      <c r="C8" s="97" t="s">
        <v>87</v>
      </c>
      <c r="D8" s="22">
        <v>1</v>
      </c>
      <c r="E8" s="27" t="s">
        <v>87</v>
      </c>
      <c r="F8" s="27" t="s">
        <v>87</v>
      </c>
      <c r="G8" s="27" t="s">
        <v>87</v>
      </c>
      <c r="H8" s="27" t="s">
        <v>87</v>
      </c>
      <c r="I8" s="60">
        <v>1</v>
      </c>
      <c r="J8" s="60">
        <v>1</v>
      </c>
      <c r="K8" s="27" t="s">
        <v>87</v>
      </c>
      <c r="L8" s="27" t="s">
        <v>87</v>
      </c>
      <c r="M8" s="27" t="s">
        <v>87</v>
      </c>
      <c r="N8" s="27" t="s">
        <v>87</v>
      </c>
      <c r="O8" s="27" t="s">
        <v>87</v>
      </c>
      <c r="P8" s="27" t="s">
        <v>87</v>
      </c>
      <c r="Q8" s="27" t="s">
        <v>87</v>
      </c>
      <c r="R8" s="27" t="s">
        <v>87</v>
      </c>
      <c r="S8" s="27" t="s">
        <v>87</v>
      </c>
      <c r="T8" s="27" t="s">
        <v>87</v>
      </c>
      <c r="U8" s="27" t="s">
        <v>87</v>
      </c>
      <c r="V8" s="27" t="s">
        <v>87</v>
      </c>
      <c r="W8" s="27" t="s">
        <v>87</v>
      </c>
      <c r="X8" s="27" t="s">
        <v>87</v>
      </c>
      <c r="Y8" s="27" t="s">
        <v>87</v>
      </c>
      <c r="Z8" s="27" t="s">
        <v>87</v>
      </c>
      <c r="AA8" s="27" t="s">
        <v>87</v>
      </c>
      <c r="AB8" s="27" t="s">
        <v>87</v>
      </c>
      <c r="AC8" s="27" t="s">
        <v>87</v>
      </c>
      <c r="AD8" s="27" t="s">
        <v>87</v>
      </c>
      <c r="AE8" s="27" t="s">
        <v>87</v>
      </c>
      <c r="AF8" s="27" t="s">
        <v>87</v>
      </c>
      <c r="AG8" s="27" t="s">
        <v>87</v>
      </c>
      <c r="AH8" s="27" t="s">
        <v>87</v>
      </c>
      <c r="AI8" s="27" t="s">
        <v>87</v>
      </c>
      <c r="AJ8" s="27" t="s">
        <v>87</v>
      </c>
      <c r="AK8" s="27" t="s">
        <v>87</v>
      </c>
      <c r="AL8" s="27" t="s">
        <v>87</v>
      </c>
      <c r="AM8" s="27" t="s">
        <v>87</v>
      </c>
      <c r="AN8" s="27" t="s">
        <v>87</v>
      </c>
      <c r="AO8" s="27" t="s">
        <v>87</v>
      </c>
      <c r="AP8" s="27" t="s">
        <v>87</v>
      </c>
      <c r="AQ8" s="27" t="s">
        <v>87</v>
      </c>
      <c r="AR8" s="27" t="s">
        <v>87</v>
      </c>
      <c r="AS8" s="27" t="s">
        <v>87</v>
      </c>
      <c r="AT8" s="81">
        <f t="shared" si="1"/>
        <v>3</v>
      </c>
      <c r="AU8" s="12">
        <f t="shared" si="2"/>
        <v>3</v>
      </c>
    </row>
    <row r="9" spans="1:47" ht="28.5" customHeight="1" thickBot="1">
      <c r="A9" s="2">
        <v>5</v>
      </c>
      <c r="B9" s="6" t="s">
        <v>3</v>
      </c>
      <c r="C9" s="97" t="s">
        <v>87</v>
      </c>
      <c r="D9" s="82" t="s">
        <v>87</v>
      </c>
      <c r="E9" s="27" t="s">
        <v>87</v>
      </c>
      <c r="F9" s="27" t="s">
        <v>87</v>
      </c>
      <c r="G9" s="27" t="s">
        <v>87</v>
      </c>
      <c r="H9" s="27" t="s">
        <v>87</v>
      </c>
      <c r="I9" s="27" t="s">
        <v>87</v>
      </c>
      <c r="J9" s="27" t="s">
        <v>87</v>
      </c>
      <c r="K9" s="27" t="s">
        <v>87</v>
      </c>
      <c r="L9" s="27" t="s">
        <v>87</v>
      </c>
      <c r="M9" s="27" t="s">
        <v>87</v>
      </c>
      <c r="N9" s="27" t="s">
        <v>87</v>
      </c>
      <c r="O9" s="3">
        <v>1</v>
      </c>
      <c r="P9" s="27" t="s">
        <v>87</v>
      </c>
      <c r="Q9" s="27" t="s">
        <v>87</v>
      </c>
      <c r="R9" s="27" t="s">
        <v>87</v>
      </c>
      <c r="S9" s="27" t="s">
        <v>87</v>
      </c>
      <c r="T9" s="27" t="s">
        <v>87</v>
      </c>
      <c r="U9" s="27" t="s">
        <v>87</v>
      </c>
      <c r="V9" s="27" t="s">
        <v>87</v>
      </c>
      <c r="W9" s="27" t="s">
        <v>87</v>
      </c>
      <c r="X9" s="27" t="s">
        <v>87</v>
      </c>
      <c r="Y9" s="60">
        <v>1</v>
      </c>
      <c r="Z9" s="27" t="s">
        <v>87</v>
      </c>
      <c r="AA9" s="27" t="s">
        <v>87</v>
      </c>
      <c r="AB9" s="27" t="s">
        <v>87</v>
      </c>
      <c r="AC9" s="36">
        <v>1</v>
      </c>
      <c r="AD9" s="27" t="s">
        <v>87</v>
      </c>
      <c r="AE9" s="27" t="s">
        <v>87</v>
      </c>
      <c r="AF9" s="27" t="s">
        <v>87</v>
      </c>
      <c r="AG9" s="27" t="s">
        <v>87</v>
      </c>
      <c r="AH9" s="27" t="s">
        <v>87</v>
      </c>
      <c r="AI9" s="27" t="s">
        <v>87</v>
      </c>
      <c r="AJ9" s="36">
        <v>1</v>
      </c>
      <c r="AK9" s="27" t="s">
        <v>87</v>
      </c>
      <c r="AL9" s="27" t="s">
        <v>87</v>
      </c>
      <c r="AM9" s="36">
        <v>1</v>
      </c>
      <c r="AN9" s="27" t="s">
        <v>87</v>
      </c>
      <c r="AO9" s="27" t="s">
        <v>87</v>
      </c>
      <c r="AP9" s="27" t="s">
        <v>87</v>
      </c>
      <c r="AQ9" s="27" t="s">
        <v>87</v>
      </c>
      <c r="AR9" s="27" t="s">
        <v>87</v>
      </c>
      <c r="AS9" s="27" t="s">
        <v>87</v>
      </c>
      <c r="AT9" s="81">
        <f t="shared" si="1"/>
        <v>5</v>
      </c>
      <c r="AU9" s="12">
        <f t="shared" si="2"/>
        <v>5</v>
      </c>
    </row>
    <row r="10" spans="1:47" ht="28.5" customHeight="1" thickBot="1">
      <c r="A10" s="2">
        <v>6</v>
      </c>
      <c r="B10" s="6" t="s">
        <v>4</v>
      </c>
      <c r="C10" s="97" t="s">
        <v>87</v>
      </c>
      <c r="D10" s="82" t="s">
        <v>87</v>
      </c>
      <c r="E10" s="27" t="s">
        <v>87</v>
      </c>
      <c r="F10" s="27" t="s">
        <v>87</v>
      </c>
      <c r="G10" s="27" t="s">
        <v>87</v>
      </c>
      <c r="H10" s="27" t="s">
        <v>87</v>
      </c>
      <c r="I10" s="27" t="s">
        <v>87</v>
      </c>
      <c r="J10" s="60">
        <v>1</v>
      </c>
      <c r="K10" s="27" t="s">
        <v>87</v>
      </c>
      <c r="L10" s="27" t="s">
        <v>87</v>
      </c>
      <c r="M10" s="27" t="s">
        <v>87</v>
      </c>
      <c r="N10" s="27" t="s">
        <v>87</v>
      </c>
      <c r="O10" s="27" t="s">
        <v>87</v>
      </c>
      <c r="P10" s="27" t="s">
        <v>87</v>
      </c>
      <c r="Q10" s="27" t="s">
        <v>87</v>
      </c>
      <c r="R10" s="27" t="s">
        <v>87</v>
      </c>
      <c r="S10" s="27" t="s">
        <v>87</v>
      </c>
      <c r="T10" s="27" t="s">
        <v>87</v>
      </c>
      <c r="U10" s="27" t="s">
        <v>87</v>
      </c>
      <c r="V10" s="27" t="s">
        <v>87</v>
      </c>
      <c r="W10" s="60">
        <v>1</v>
      </c>
      <c r="X10" s="27" t="s">
        <v>87</v>
      </c>
      <c r="Y10" s="60">
        <v>1</v>
      </c>
      <c r="Z10" s="60">
        <v>1</v>
      </c>
      <c r="AA10" s="27" t="s">
        <v>87</v>
      </c>
      <c r="AB10" s="27" t="s">
        <v>87</v>
      </c>
      <c r="AC10" s="36">
        <v>1</v>
      </c>
      <c r="AD10" s="27" t="s">
        <v>87</v>
      </c>
      <c r="AE10" s="27" t="s">
        <v>87</v>
      </c>
      <c r="AF10" s="27" t="s">
        <v>87</v>
      </c>
      <c r="AG10" s="27" t="s">
        <v>87</v>
      </c>
      <c r="AH10" s="36">
        <v>1</v>
      </c>
      <c r="AI10" s="27" t="s">
        <v>87</v>
      </c>
      <c r="AJ10" s="36">
        <v>1</v>
      </c>
      <c r="AK10" s="27" t="s">
        <v>87</v>
      </c>
      <c r="AL10" s="27" t="s">
        <v>87</v>
      </c>
      <c r="AM10" s="27" t="s">
        <v>87</v>
      </c>
      <c r="AN10" s="27" t="s">
        <v>87</v>
      </c>
      <c r="AO10" s="27" t="s">
        <v>87</v>
      </c>
      <c r="AP10" s="27" t="s">
        <v>87</v>
      </c>
      <c r="AQ10" s="27" t="s">
        <v>87</v>
      </c>
      <c r="AR10" s="27" t="s">
        <v>87</v>
      </c>
      <c r="AS10" s="27" t="s">
        <v>87</v>
      </c>
      <c r="AT10" s="81">
        <f t="shared" si="1"/>
        <v>7</v>
      </c>
      <c r="AU10" s="12">
        <f t="shared" si="2"/>
        <v>7</v>
      </c>
    </row>
    <row r="11" spans="1:47" ht="28.5" customHeight="1" thickBot="1">
      <c r="A11" s="2">
        <v>7</v>
      </c>
      <c r="B11" s="6" t="s">
        <v>5</v>
      </c>
      <c r="C11" s="97" t="s">
        <v>87</v>
      </c>
      <c r="D11" s="82" t="s">
        <v>87</v>
      </c>
      <c r="E11" s="27" t="s">
        <v>87</v>
      </c>
      <c r="F11" s="27" t="s">
        <v>87</v>
      </c>
      <c r="G11" s="27" t="s">
        <v>87</v>
      </c>
      <c r="H11" s="27" t="s">
        <v>87</v>
      </c>
      <c r="I11" s="27" t="s">
        <v>87</v>
      </c>
      <c r="J11" s="27" t="s">
        <v>87</v>
      </c>
      <c r="K11" s="27" t="s">
        <v>87</v>
      </c>
      <c r="L11" s="27" t="s">
        <v>87</v>
      </c>
      <c r="M11" s="27" t="s">
        <v>87</v>
      </c>
      <c r="N11" s="27" t="s">
        <v>87</v>
      </c>
      <c r="O11" s="27" t="s">
        <v>87</v>
      </c>
      <c r="P11" s="27" t="s">
        <v>87</v>
      </c>
      <c r="Q11" s="27" t="s">
        <v>87</v>
      </c>
      <c r="R11" s="27" t="s">
        <v>87</v>
      </c>
      <c r="S11" s="27" t="s">
        <v>87</v>
      </c>
      <c r="T11" s="27" t="s">
        <v>87</v>
      </c>
      <c r="U11" s="27" t="s">
        <v>87</v>
      </c>
      <c r="V11" s="27" t="s">
        <v>87</v>
      </c>
      <c r="W11" s="27" t="s">
        <v>87</v>
      </c>
      <c r="X11" s="27" t="s">
        <v>87</v>
      </c>
      <c r="Y11" s="60">
        <v>1</v>
      </c>
      <c r="Z11" s="27" t="s">
        <v>87</v>
      </c>
      <c r="AA11" s="27" t="s">
        <v>87</v>
      </c>
      <c r="AB11" s="27" t="s">
        <v>87</v>
      </c>
      <c r="AC11" s="27" t="s">
        <v>87</v>
      </c>
      <c r="AD11" s="27" t="s">
        <v>87</v>
      </c>
      <c r="AE11" s="27" t="s">
        <v>87</v>
      </c>
      <c r="AF11" s="27" t="s">
        <v>87</v>
      </c>
      <c r="AG11" s="27" t="s">
        <v>87</v>
      </c>
      <c r="AH11" s="27" t="s">
        <v>87</v>
      </c>
      <c r="AI11" s="27" t="s">
        <v>87</v>
      </c>
      <c r="AJ11" s="27" t="s">
        <v>87</v>
      </c>
      <c r="AK11" s="27" t="s">
        <v>87</v>
      </c>
      <c r="AL11" s="27" t="s">
        <v>87</v>
      </c>
      <c r="AM11" s="27" t="s">
        <v>87</v>
      </c>
      <c r="AN11" s="27" t="s">
        <v>87</v>
      </c>
      <c r="AO11" s="27" t="s">
        <v>87</v>
      </c>
      <c r="AP11" s="27" t="s">
        <v>87</v>
      </c>
      <c r="AQ11" s="27" t="s">
        <v>87</v>
      </c>
      <c r="AR11" s="27" t="s">
        <v>87</v>
      </c>
      <c r="AS11" s="27" t="s">
        <v>87</v>
      </c>
      <c r="AT11" s="81">
        <f t="shared" si="1"/>
        <v>1</v>
      </c>
      <c r="AU11" s="12">
        <f t="shared" si="2"/>
        <v>1</v>
      </c>
    </row>
    <row r="12" spans="1:47" ht="28.5" customHeight="1" thickBot="1">
      <c r="A12" s="2">
        <v>8</v>
      </c>
      <c r="B12" s="6" t="s">
        <v>81</v>
      </c>
      <c r="C12" s="97" t="s">
        <v>87</v>
      </c>
      <c r="D12" s="82" t="s">
        <v>87</v>
      </c>
      <c r="E12" s="27" t="s">
        <v>87</v>
      </c>
      <c r="F12" s="27" t="s">
        <v>87</v>
      </c>
      <c r="G12" s="27" t="s">
        <v>87</v>
      </c>
      <c r="H12" s="27" t="s">
        <v>87</v>
      </c>
      <c r="I12" s="27" t="s">
        <v>87</v>
      </c>
      <c r="J12" s="27" t="s">
        <v>87</v>
      </c>
      <c r="K12" s="27" t="s">
        <v>87</v>
      </c>
      <c r="L12" s="27" t="s">
        <v>87</v>
      </c>
      <c r="M12" s="27" t="s">
        <v>87</v>
      </c>
      <c r="N12" s="27" t="s">
        <v>87</v>
      </c>
      <c r="O12" s="27" t="s">
        <v>87</v>
      </c>
      <c r="P12" s="27" t="s">
        <v>87</v>
      </c>
      <c r="Q12" s="27" t="s">
        <v>87</v>
      </c>
      <c r="R12" s="27" t="s">
        <v>87</v>
      </c>
      <c r="S12" s="27" t="s">
        <v>87</v>
      </c>
      <c r="T12" s="27" t="s">
        <v>87</v>
      </c>
      <c r="U12" s="27" t="s">
        <v>87</v>
      </c>
      <c r="V12" s="27" t="s">
        <v>87</v>
      </c>
      <c r="W12" s="27" t="s">
        <v>87</v>
      </c>
      <c r="X12" s="27" t="s">
        <v>87</v>
      </c>
      <c r="Y12" s="27" t="s">
        <v>87</v>
      </c>
      <c r="Z12" s="27" t="s">
        <v>87</v>
      </c>
      <c r="AA12" s="27" t="s">
        <v>87</v>
      </c>
      <c r="AB12" s="27" t="s">
        <v>87</v>
      </c>
      <c r="AC12" s="27" t="s">
        <v>87</v>
      </c>
      <c r="AD12" s="27" t="s">
        <v>87</v>
      </c>
      <c r="AE12" s="27" t="s">
        <v>87</v>
      </c>
      <c r="AF12" s="27" t="s">
        <v>87</v>
      </c>
      <c r="AG12" s="27" t="s">
        <v>87</v>
      </c>
      <c r="AH12" s="27" t="s">
        <v>87</v>
      </c>
      <c r="AI12" s="27" t="s">
        <v>87</v>
      </c>
      <c r="AJ12" s="27" t="s">
        <v>87</v>
      </c>
      <c r="AK12" s="27" t="s">
        <v>87</v>
      </c>
      <c r="AL12" s="27" t="s">
        <v>87</v>
      </c>
      <c r="AM12" s="27" t="s">
        <v>87</v>
      </c>
      <c r="AN12" s="27" t="s">
        <v>87</v>
      </c>
      <c r="AO12" s="27" t="s">
        <v>87</v>
      </c>
      <c r="AP12" s="27" t="s">
        <v>87</v>
      </c>
      <c r="AQ12" s="27" t="s">
        <v>87</v>
      </c>
      <c r="AR12" s="27" t="s">
        <v>87</v>
      </c>
      <c r="AS12" s="27" t="s">
        <v>87</v>
      </c>
      <c r="AT12" s="81">
        <f t="shared" si="1"/>
        <v>0</v>
      </c>
      <c r="AU12" s="12">
        <f t="shared" si="2"/>
        <v>0</v>
      </c>
    </row>
    <row r="13" spans="1:47" ht="28.5" customHeight="1" thickBot="1">
      <c r="A13" s="2">
        <v>9</v>
      </c>
      <c r="B13" s="6" t="s">
        <v>44</v>
      </c>
      <c r="C13" s="97" t="s">
        <v>87</v>
      </c>
      <c r="D13" s="61" t="s">
        <v>87</v>
      </c>
      <c r="E13" s="27" t="s">
        <v>87</v>
      </c>
      <c r="F13" s="27" t="s">
        <v>87</v>
      </c>
      <c r="G13" s="27" t="s">
        <v>87</v>
      </c>
      <c r="H13" s="27" t="s">
        <v>87</v>
      </c>
      <c r="I13" s="27" t="s">
        <v>87</v>
      </c>
      <c r="J13" s="27" t="s">
        <v>87</v>
      </c>
      <c r="K13" s="27" t="s">
        <v>87</v>
      </c>
      <c r="L13" s="27" t="s">
        <v>87</v>
      </c>
      <c r="M13" s="27" t="s">
        <v>87</v>
      </c>
      <c r="N13" s="27" t="s">
        <v>87</v>
      </c>
      <c r="O13" s="27" t="s">
        <v>87</v>
      </c>
      <c r="P13" s="27" t="s">
        <v>87</v>
      </c>
      <c r="Q13" s="27" t="s">
        <v>87</v>
      </c>
      <c r="R13" s="27" t="s">
        <v>87</v>
      </c>
      <c r="S13" s="27" t="s">
        <v>87</v>
      </c>
      <c r="T13" s="27" t="s">
        <v>87</v>
      </c>
      <c r="U13" s="27" t="s">
        <v>87</v>
      </c>
      <c r="V13" s="60">
        <v>1</v>
      </c>
      <c r="W13" s="60">
        <v>1</v>
      </c>
      <c r="X13" s="60">
        <v>1</v>
      </c>
      <c r="Y13" s="60">
        <v>1</v>
      </c>
      <c r="Z13" s="27" t="s">
        <v>87</v>
      </c>
      <c r="AA13" s="60">
        <v>1</v>
      </c>
      <c r="AB13" s="27" t="s">
        <v>87</v>
      </c>
      <c r="AC13" s="27" t="s">
        <v>87</v>
      </c>
      <c r="AD13" s="27" t="s">
        <v>87</v>
      </c>
      <c r="AE13" s="36">
        <v>1</v>
      </c>
      <c r="AF13" s="36">
        <v>1</v>
      </c>
      <c r="AG13" s="36">
        <v>1</v>
      </c>
      <c r="AH13" s="36">
        <v>1</v>
      </c>
      <c r="AI13" s="27" t="s">
        <v>87</v>
      </c>
      <c r="AJ13" s="36">
        <v>1</v>
      </c>
      <c r="AK13" s="36">
        <v>1</v>
      </c>
      <c r="AL13" s="36">
        <v>1</v>
      </c>
      <c r="AM13" s="36">
        <v>1</v>
      </c>
      <c r="AN13" s="27" t="s">
        <v>87</v>
      </c>
      <c r="AO13" s="36">
        <v>1</v>
      </c>
      <c r="AP13" s="27" t="s">
        <v>87</v>
      </c>
      <c r="AQ13" s="36">
        <v>1</v>
      </c>
      <c r="AR13" s="36">
        <v>1</v>
      </c>
      <c r="AS13" s="27" t="s">
        <v>87</v>
      </c>
      <c r="AT13" s="81">
        <f t="shared" si="1"/>
        <v>16</v>
      </c>
      <c r="AU13" s="12">
        <f t="shared" si="2"/>
        <v>16</v>
      </c>
    </row>
    <row r="14" spans="1:47" ht="28.5" customHeight="1" thickBot="1">
      <c r="A14" s="2">
        <v>10</v>
      </c>
      <c r="B14" s="6" t="s">
        <v>6</v>
      </c>
      <c r="C14" s="98">
        <v>1</v>
      </c>
      <c r="D14" s="82" t="s">
        <v>87</v>
      </c>
      <c r="E14" s="27" t="s">
        <v>87</v>
      </c>
      <c r="F14" s="3">
        <v>1</v>
      </c>
      <c r="G14" s="27" t="s">
        <v>87</v>
      </c>
      <c r="H14" s="27" t="s">
        <v>87</v>
      </c>
      <c r="I14" s="27" t="s">
        <v>87</v>
      </c>
      <c r="J14" s="60">
        <v>1</v>
      </c>
      <c r="K14" s="27" t="s">
        <v>87</v>
      </c>
      <c r="L14" s="27" t="s">
        <v>87</v>
      </c>
      <c r="M14" s="27" t="s">
        <v>87</v>
      </c>
      <c r="N14" s="27" t="s">
        <v>87</v>
      </c>
      <c r="O14" s="27" t="s">
        <v>87</v>
      </c>
      <c r="P14" s="3">
        <v>1</v>
      </c>
      <c r="Q14" s="60">
        <v>1</v>
      </c>
      <c r="R14" s="27" t="s">
        <v>87</v>
      </c>
      <c r="S14" s="27" t="s">
        <v>87</v>
      </c>
      <c r="T14" s="27" t="s">
        <v>87</v>
      </c>
      <c r="U14" s="27" t="s">
        <v>87</v>
      </c>
      <c r="V14" s="60">
        <v>1</v>
      </c>
      <c r="W14" s="27" t="s">
        <v>87</v>
      </c>
      <c r="X14" s="27" t="s">
        <v>87</v>
      </c>
      <c r="Y14" s="27" t="s">
        <v>87</v>
      </c>
      <c r="Z14" s="27" t="s">
        <v>87</v>
      </c>
      <c r="AA14" s="27" t="s">
        <v>87</v>
      </c>
      <c r="AB14" s="27" t="s">
        <v>87</v>
      </c>
      <c r="AC14" s="27" t="s">
        <v>87</v>
      </c>
      <c r="AD14" s="27" t="s">
        <v>87</v>
      </c>
      <c r="AE14" s="27" t="s">
        <v>87</v>
      </c>
      <c r="AF14" s="27" t="s">
        <v>87</v>
      </c>
      <c r="AG14" s="27" t="s">
        <v>87</v>
      </c>
      <c r="AH14" s="36">
        <v>1</v>
      </c>
      <c r="AI14" s="27" t="s">
        <v>87</v>
      </c>
      <c r="AJ14" s="27" t="s">
        <v>87</v>
      </c>
      <c r="AK14" s="27" t="s">
        <v>87</v>
      </c>
      <c r="AL14" s="27" t="s">
        <v>87</v>
      </c>
      <c r="AM14" s="27" t="s">
        <v>87</v>
      </c>
      <c r="AN14" s="27" t="s">
        <v>87</v>
      </c>
      <c r="AO14" s="27" t="s">
        <v>87</v>
      </c>
      <c r="AP14" s="27" t="s">
        <v>87</v>
      </c>
      <c r="AQ14" s="27" t="s">
        <v>87</v>
      </c>
      <c r="AR14" s="27" t="s">
        <v>87</v>
      </c>
      <c r="AS14" s="27" t="s">
        <v>87</v>
      </c>
      <c r="AT14" s="81">
        <f t="shared" si="1"/>
        <v>7</v>
      </c>
      <c r="AU14" s="12">
        <f t="shared" si="2"/>
        <v>7</v>
      </c>
    </row>
    <row r="15" spans="1:47" ht="28.5" customHeight="1" thickBot="1">
      <c r="A15" s="2">
        <v>11</v>
      </c>
      <c r="B15" s="6" t="s">
        <v>7</v>
      </c>
      <c r="C15" s="97" t="s">
        <v>87</v>
      </c>
      <c r="D15" s="22">
        <v>1</v>
      </c>
      <c r="E15" s="27" t="s">
        <v>87</v>
      </c>
      <c r="F15" s="27" t="s">
        <v>87</v>
      </c>
      <c r="G15" s="27" t="s">
        <v>87</v>
      </c>
      <c r="H15" s="27" t="s">
        <v>87</v>
      </c>
      <c r="I15" s="27" t="s">
        <v>87</v>
      </c>
      <c r="J15" s="60">
        <v>1</v>
      </c>
      <c r="K15" s="27" t="s">
        <v>87</v>
      </c>
      <c r="L15" s="27" t="s">
        <v>87</v>
      </c>
      <c r="M15" s="27" t="s">
        <v>87</v>
      </c>
      <c r="N15" s="27" t="s">
        <v>87</v>
      </c>
      <c r="O15" s="27" t="s">
        <v>87</v>
      </c>
      <c r="P15" s="27" t="s">
        <v>87</v>
      </c>
      <c r="Q15" s="27" t="s">
        <v>87</v>
      </c>
      <c r="R15" s="27" t="s">
        <v>87</v>
      </c>
      <c r="S15" s="27" t="s">
        <v>87</v>
      </c>
      <c r="T15" s="27" t="s">
        <v>87</v>
      </c>
      <c r="U15" s="60">
        <v>1</v>
      </c>
      <c r="V15" s="60">
        <v>1</v>
      </c>
      <c r="W15" s="60">
        <v>1</v>
      </c>
      <c r="X15" s="60">
        <v>1</v>
      </c>
      <c r="Y15" s="27" t="s">
        <v>87</v>
      </c>
      <c r="Z15" s="27" t="s">
        <v>87</v>
      </c>
      <c r="AA15" s="60">
        <v>1</v>
      </c>
      <c r="AB15" s="60">
        <v>1</v>
      </c>
      <c r="AC15" s="130">
        <v>1</v>
      </c>
      <c r="AD15" s="27" t="s">
        <v>87</v>
      </c>
      <c r="AE15" s="27" t="s">
        <v>87</v>
      </c>
      <c r="AF15" s="130">
        <v>1</v>
      </c>
      <c r="AG15" s="27" t="s">
        <v>87</v>
      </c>
      <c r="AH15" s="130">
        <v>1</v>
      </c>
      <c r="AI15" s="27" t="s">
        <v>87</v>
      </c>
      <c r="AJ15" s="27" t="s">
        <v>87</v>
      </c>
      <c r="AK15" s="27" t="s">
        <v>87</v>
      </c>
      <c r="AL15" s="27" t="s">
        <v>87</v>
      </c>
      <c r="AM15" s="27" t="s">
        <v>87</v>
      </c>
      <c r="AN15" s="27" t="s">
        <v>87</v>
      </c>
      <c r="AO15" s="27" t="s">
        <v>87</v>
      </c>
      <c r="AP15" s="27" t="s">
        <v>87</v>
      </c>
      <c r="AQ15" s="27" t="s">
        <v>87</v>
      </c>
      <c r="AR15" s="36">
        <v>1</v>
      </c>
      <c r="AS15" s="27" t="s">
        <v>87</v>
      </c>
      <c r="AT15" s="81">
        <f t="shared" si="1"/>
        <v>12</v>
      </c>
      <c r="AU15" s="12">
        <f t="shared" si="2"/>
        <v>12</v>
      </c>
    </row>
    <row r="16" spans="1:47" ht="28.5" customHeight="1" thickBot="1">
      <c r="A16" s="2">
        <v>12</v>
      </c>
      <c r="B16" s="6" t="s">
        <v>8</v>
      </c>
      <c r="C16" s="97" t="s">
        <v>87</v>
      </c>
      <c r="D16" s="82" t="s">
        <v>87</v>
      </c>
      <c r="E16" s="27" t="s">
        <v>87</v>
      </c>
      <c r="F16" s="27" t="s">
        <v>87</v>
      </c>
      <c r="G16" s="27" t="s">
        <v>87</v>
      </c>
      <c r="H16" s="27" t="s">
        <v>87</v>
      </c>
      <c r="I16" s="27" t="s">
        <v>87</v>
      </c>
      <c r="J16" s="27" t="s">
        <v>87</v>
      </c>
      <c r="K16" s="27" t="s">
        <v>87</v>
      </c>
      <c r="L16" s="27" t="s">
        <v>87</v>
      </c>
      <c r="M16" s="60">
        <v>1</v>
      </c>
      <c r="N16" s="27" t="s">
        <v>87</v>
      </c>
      <c r="O16" s="27" t="s">
        <v>87</v>
      </c>
      <c r="P16" s="27" t="s">
        <v>87</v>
      </c>
      <c r="Q16" s="27" t="s">
        <v>87</v>
      </c>
      <c r="R16" s="27" t="s">
        <v>87</v>
      </c>
      <c r="S16" s="27" t="s">
        <v>87</v>
      </c>
      <c r="T16" s="27" t="s">
        <v>87</v>
      </c>
      <c r="U16" s="27" t="s">
        <v>87</v>
      </c>
      <c r="V16" s="27" t="s">
        <v>87</v>
      </c>
      <c r="W16" s="27" t="s">
        <v>87</v>
      </c>
      <c r="X16" s="27" t="s">
        <v>87</v>
      </c>
      <c r="Y16" s="27" t="s">
        <v>87</v>
      </c>
      <c r="Z16" s="27" t="s">
        <v>87</v>
      </c>
      <c r="AA16" s="27" t="s">
        <v>87</v>
      </c>
      <c r="AB16" s="27" t="s">
        <v>87</v>
      </c>
      <c r="AC16" s="36">
        <v>1</v>
      </c>
      <c r="AD16" s="27" t="s">
        <v>87</v>
      </c>
      <c r="AE16" s="27" t="s">
        <v>87</v>
      </c>
      <c r="AF16" s="27" t="s">
        <v>87</v>
      </c>
      <c r="AG16" s="27" t="s">
        <v>87</v>
      </c>
      <c r="AH16" s="27" t="s">
        <v>87</v>
      </c>
      <c r="AI16" s="27" t="s">
        <v>87</v>
      </c>
      <c r="AJ16" s="27" t="s">
        <v>87</v>
      </c>
      <c r="AK16" s="27" t="s">
        <v>87</v>
      </c>
      <c r="AL16" s="27" t="s">
        <v>87</v>
      </c>
      <c r="AM16" s="27" t="s">
        <v>87</v>
      </c>
      <c r="AN16" s="27" t="s">
        <v>87</v>
      </c>
      <c r="AO16" s="27" t="s">
        <v>87</v>
      </c>
      <c r="AP16" s="27" t="s">
        <v>87</v>
      </c>
      <c r="AQ16" s="27" t="s">
        <v>87</v>
      </c>
      <c r="AR16" s="27" t="s">
        <v>87</v>
      </c>
      <c r="AS16" s="27" t="s">
        <v>87</v>
      </c>
      <c r="AT16" s="81">
        <f t="shared" si="1"/>
        <v>2</v>
      </c>
      <c r="AU16" s="12">
        <f t="shared" si="2"/>
        <v>2</v>
      </c>
    </row>
    <row r="17" spans="1:47" ht="28.5" customHeight="1" thickBot="1">
      <c r="A17" s="2">
        <v>13</v>
      </c>
      <c r="B17" s="6" t="s">
        <v>9</v>
      </c>
      <c r="C17" s="97" t="s">
        <v>87</v>
      </c>
      <c r="D17" s="82" t="s">
        <v>87</v>
      </c>
      <c r="E17" s="27" t="s">
        <v>87</v>
      </c>
      <c r="F17" s="27" t="s">
        <v>87</v>
      </c>
      <c r="G17" s="27" t="s">
        <v>87</v>
      </c>
      <c r="H17" s="27" t="s">
        <v>87</v>
      </c>
      <c r="I17" s="27" t="s">
        <v>87</v>
      </c>
      <c r="J17" s="27" t="s">
        <v>87</v>
      </c>
      <c r="K17" s="27" t="s">
        <v>87</v>
      </c>
      <c r="L17" s="27" t="s">
        <v>87</v>
      </c>
      <c r="M17" s="27" t="s">
        <v>87</v>
      </c>
      <c r="N17" s="27" t="s">
        <v>87</v>
      </c>
      <c r="O17" s="27" t="s">
        <v>87</v>
      </c>
      <c r="P17" s="27" t="s">
        <v>87</v>
      </c>
      <c r="Q17" s="27" t="s">
        <v>87</v>
      </c>
      <c r="R17" s="27" t="s">
        <v>87</v>
      </c>
      <c r="S17" s="27" t="s">
        <v>87</v>
      </c>
      <c r="T17" s="27" t="s">
        <v>87</v>
      </c>
      <c r="U17" s="27" t="s">
        <v>87</v>
      </c>
      <c r="V17" s="27" t="s">
        <v>87</v>
      </c>
      <c r="W17" s="27" t="s">
        <v>87</v>
      </c>
      <c r="X17" s="27" t="s">
        <v>87</v>
      </c>
      <c r="Y17" s="27" t="s">
        <v>87</v>
      </c>
      <c r="Z17" s="27" t="s">
        <v>87</v>
      </c>
      <c r="AA17" s="27" t="s">
        <v>87</v>
      </c>
      <c r="AB17" s="27" t="s">
        <v>87</v>
      </c>
      <c r="AC17" s="27" t="s">
        <v>87</v>
      </c>
      <c r="AD17" s="27" t="s">
        <v>87</v>
      </c>
      <c r="AE17" s="27" t="s">
        <v>87</v>
      </c>
      <c r="AF17" s="27" t="s">
        <v>87</v>
      </c>
      <c r="AG17" s="27" t="s">
        <v>87</v>
      </c>
      <c r="AH17" s="27" t="s">
        <v>87</v>
      </c>
      <c r="AI17" s="27" t="s">
        <v>87</v>
      </c>
      <c r="AJ17" s="27" t="s">
        <v>87</v>
      </c>
      <c r="AK17" s="27" t="s">
        <v>87</v>
      </c>
      <c r="AL17" s="27" t="s">
        <v>87</v>
      </c>
      <c r="AM17" s="27" t="s">
        <v>87</v>
      </c>
      <c r="AN17" s="27" t="s">
        <v>87</v>
      </c>
      <c r="AO17" s="27" t="s">
        <v>87</v>
      </c>
      <c r="AP17" s="27" t="s">
        <v>87</v>
      </c>
      <c r="AQ17" s="27" t="s">
        <v>87</v>
      </c>
      <c r="AR17" s="27" t="s">
        <v>87</v>
      </c>
      <c r="AS17" s="27" t="s">
        <v>87</v>
      </c>
      <c r="AT17" s="81">
        <f t="shared" si="1"/>
        <v>0</v>
      </c>
      <c r="AU17" s="12">
        <f t="shared" si="2"/>
        <v>0</v>
      </c>
    </row>
    <row r="18" spans="1:47" ht="28.5" customHeight="1" thickBot="1">
      <c r="A18" s="2">
        <v>14</v>
      </c>
      <c r="B18" s="6" t="s">
        <v>10</v>
      </c>
      <c r="C18" s="97" t="s">
        <v>87</v>
      </c>
      <c r="D18" s="82" t="s">
        <v>87</v>
      </c>
      <c r="E18" s="27" t="s">
        <v>87</v>
      </c>
      <c r="F18" s="27" t="s">
        <v>87</v>
      </c>
      <c r="G18" s="27" t="s">
        <v>87</v>
      </c>
      <c r="H18" s="27" t="s">
        <v>87</v>
      </c>
      <c r="I18" s="27" t="s">
        <v>87</v>
      </c>
      <c r="J18" s="27" t="s">
        <v>87</v>
      </c>
      <c r="K18" s="60">
        <v>1</v>
      </c>
      <c r="L18" s="27" t="s">
        <v>87</v>
      </c>
      <c r="M18" s="27" t="s">
        <v>87</v>
      </c>
      <c r="N18" s="27" t="s">
        <v>87</v>
      </c>
      <c r="O18" s="3">
        <v>1</v>
      </c>
      <c r="P18" s="27" t="s">
        <v>87</v>
      </c>
      <c r="Q18" s="27" t="s">
        <v>87</v>
      </c>
      <c r="R18" s="60">
        <v>1</v>
      </c>
      <c r="S18" s="27" t="s">
        <v>87</v>
      </c>
      <c r="T18" s="27" t="s">
        <v>87</v>
      </c>
      <c r="U18" s="27" t="s">
        <v>87</v>
      </c>
      <c r="V18" s="27" t="s">
        <v>87</v>
      </c>
      <c r="W18" s="60">
        <v>1</v>
      </c>
      <c r="X18" s="27" t="s">
        <v>87</v>
      </c>
      <c r="Y18" s="60">
        <v>1</v>
      </c>
      <c r="Z18" s="27" t="s">
        <v>87</v>
      </c>
      <c r="AA18" s="60">
        <v>1</v>
      </c>
      <c r="AB18" s="60">
        <v>1</v>
      </c>
      <c r="AC18" s="130">
        <v>1</v>
      </c>
      <c r="AD18" s="27" t="s">
        <v>87</v>
      </c>
      <c r="AE18" s="27" t="s">
        <v>87</v>
      </c>
      <c r="AF18" s="27" t="s">
        <v>87</v>
      </c>
      <c r="AG18" s="27" t="s">
        <v>87</v>
      </c>
      <c r="AH18" s="36">
        <v>1</v>
      </c>
      <c r="AI18" s="27" t="s">
        <v>87</v>
      </c>
      <c r="AJ18" s="130">
        <v>1</v>
      </c>
      <c r="AK18" s="27" t="s">
        <v>87</v>
      </c>
      <c r="AL18" s="27" t="s">
        <v>87</v>
      </c>
      <c r="AM18" s="36">
        <v>1</v>
      </c>
      <c r="AN18" s="27" t="s">
        <v>87</v>
      </c>
      <c r="AO18" s="27" t="s">
        <v>87</v>
      </c>
      <c r="AP18" s="27" t="s">
        <v>87</v>
      </c>
      <c r="AQ18" s="27" t="s">
        <v>87</v>
      </c>
      <c r="AR18" s="27" t="s">
        <v>87</v>
      </c>
      <c r="AS18" s="27" t="s">
        <v>87</v>
      </c>
      <c r="AT18" s="81">
        <f t="shared" si="1"/>
        <v>11</v>
      </c>
      <c r="AU18" s="12">
        <f t="shared" si="2"/>
        <v>11</v>
      </c>
    </row>
    <row r="19" spans="1:47" ht="28.5" customHeight="1" thickBot="1">
      <c r="A19" s="2">
        <v>15</v>
      </c>
      <c r="B19" s="6" t="s">
        <v>11</v>
      </c>
      <c r="C19" s="97" t="s">
        <v>87</v>
      </c>
      <c r="D19" s="82" t="s">
        <v>87</v>
      </c>
      <c r="E19" s="27" t="s">
        <v>87</v>
      </c>
      <c r="F19" s="27" t="s">
        <v>87</v>
      </c>
      <c r="G19" s="27" t="s">
        <v>87</v>
      </c>
      <c r="H19" s="27" t="s">
        <v>87</v>
      </c>
      <c r="I19" s="27" t="s">
        <v>87</v>
      </c>
      <c r="J19" s="27" t="s">
        <v>87</v>
      </c>
      <c r="K19" s="27" t="s">
        <v>87</v>
      </c>
      <c r="L19" s="27" t="s">
        <v>87</v>
      </c>
      <c r="M19" s="27" t="s">
        <v>87</v>
      </c>
      <c r="N19" s="27" t="s">
        <v>87</v>
      </c>
      <c r="O19" s="27" t="s">
        <v>87</v>
      </c>
      <c r="P19" s="27" t="s">
        <v>87</v>
      </c>
      <c r="Q19" s="27" t="s">
        <v>87</v>
      </c>
      <c r="R19" s="60">
        <v>1</v>
      </c>
      <c r="S19" s="27" t="s">
        <v>87</v>
      </c>
      <c r="T19" s="27" t="s">
        <v>87</v>
      </c>
      <c r="U19" s="27" t="s">
        <v>87</v>
      </c>
      <c r="V19" s="27" t="s">
        <v>87</v>
      </c>
      <c r="W19" s="27" t="s">
        <v>87</v>
      </c>
      <c r="X19" s="27" t="s">
        <v>87</v>
      </c>
      <c r="Y19" s="60">
        <v>1</v>
      </c>
      <c r="Z19" s="27" t="s">
        <v>87</v>
      </c>
      <c r="AA19" s="27" t="s">
        <v>87</v>
      </c>
      <c r="AB19" s="27" t="s">
        <v>87</v>
      </c>
      <c r="AC19" s="27" t="s">
        <v>87</v>
      </c>
      <c r="AD19" s="27" t="s">
        <v>87</v>
      </c>
      <c r="AE19" s="27" t="s">
        <v>87</v>
      </c>
      <c r="AF19" s="27" t="s">
        <v>87</v>
      </c>
      <c r="AG19" s="27" t="s">
        <v>87</v>
      </c>
      <c r="AH19" s="27" t="s">
        <v>87</v>
      </c>
      <c r="AI19" s="27" t="s">
        <v>87</v>
      </c>
      <c r="AJ19" s="27" t="s">
        <v>87</v>
      </c>
      <c r="AK19" s="27" t="s">
        <v>87</v>
      </c>
      <c r="AL19" s="27" t="s">
        <v>87</v>
      </c>
      <c r="AM19" s="27" t="s">
        <v>87</v>
      </c>
      <c r="AN19" s="27" t="s">
        <v>87</v>
      </c>
      <c r="AO19" s="27" t="s">
        <v>87</v>
      </c>
      <c r="AP19" s="27" t="s">
        <v>87</v>
      </c>
      <c r="AQ19" s="27" t="s">
        <v>87</v>
      </c>
      <c r="AR19" s="27" t="s">
        <v>87</v>
      </c>
      <c r="AS19" s="27" t="s">
        <v>87</v>
      </c>
      <c r="AT19" s="81">
        <f t="shared" si="1"/>
        <v>2</v>
      </c>
      <c r="AU19" s="12">
        <f t="shared" si="2"/>
        <v>2</v>
      </c>
    </row>
    <row r="20" spans="1:47" ht="28.5" customHeight="1" thickBot="1">
      <c r="A20" s="2">
        <v>16</v>
      </c>
      <c r="B20" s="6" t="s">
        <v>12</v>
      </c>
      <c r="C20" s="97" t="s">
        <v>87</v>
      </c>
      <c r="D20" s="82" t="s">
        <v>87</v>
      </c>
      <c r="E20" s="27" t="s">
        <v>87</v>
      </c>
      <c r="F20" s="27" t="s">
        <v>87</v>
      </c>
      <c r="G20" s="60">
        <v>1</v>
      </c>
      <c r="H20" s="27" t="s">
        <v>87</v>
      </c>
      <c r="I20" s="27" t="s">
        <v>87</v>
      </c>
      <c r="J20" s="27" t="s">
        <v>87</v>
      </c>
      <c r="K20" s="27" t="s">
        <v>87</v>
      </c>
      <c r="L20" s="27" t="s">
        <v>87</v>
      </c>
      <c r="M20" s="27" t="s">
        <v>87</v>
      </c>
      <c r="N20" s="60">
        <v>1</v>
      </c>
      <c r="O20" s="27" t="s">
        <v>87</v>
      </c>
      <c r="P20" s="27" t="s">
        <v>87</v>
      </c>
      <c r="Q20" s="27" t="s">
        <v>87</v>
      </c>
      <c r="R20" s="27" t="s">
        <v>87</v>
      </c>
      <c r="S20" s="27" t="s">
        <v>87</v>
      </c>
      <c r="T20" s="27" t="s">
        <v>87</v>
      </c>
      <c r="U20" s="27" t="s">
        <v>87</v>
      </c>
      <c r="V20" s="27" t="s">
        <v>87</v>
      </c>
      <c r="W20" s="27" t="s">
        <v>87</v>
      </c>
      <c r="X20" s="27" t="s">
        <v>87</v>
      </c>
      <c r="Y20" s="27" t="s">
        <v>87</v>
      </c>
      <c r="Z20" s="27" t="s">
        <v>87</v>
      </c>
      <c r="AA20" s="27" t="s">
        <v>87</v>
      </c>
      <c r="AB20" s="27" t="s">
        <v>87</v>
      </c>
      <c r="AC20" s="27" t="s">
        <v>87</v>
      </c>
      <c r="AD20" s="27" t="s">
        <v>87</v>
      </c>
      <c r="AE20" s="27" t="s">
        <v>87</v>
      </c>
      <c r="AF20" s="27" t="s">
        <v>87</v>
      </c>
      <c r="AG20" s="27" t="s">
        <v>87</v>
      </c>
      <c r="AH20" s="27" t="s">
        <v>87</v>
      </c>
      <c r="AI20" s="27" t="s">
        <v>87</v>
      </c>
      <c r="AJ20" s="27" t="s">
        <v>87</v>
      </c>
      <c r="AK20" s="27" t="s">
        <v>87</v>
      </c>
      <c r="AL20" s="27" t="s">
        <v>87</v>
      </c>
      <c r="AM20" s="27" t="s">
        <v>87</v>
      </c>
      <c r="AN20" s="27" t="s">
        <v>87</v>
      </c>
      <c r="AO20" s="27" t="s">
        <v>87</v>
      </c>
      <c r="AP20" s="36">
        <v>1</v>
      </c>
      <c r="AQ20" s="27" t="s">
        <v>87</v>
      </c>
      <c r="AR20" s="27" t="s">
        <v>87</v>
      </c>
      <c r="AS20" s="27" t="s">
        <v>87</v>
      </c>
      <c r="AT20" s="81">
        <f t="shared" si="1"/>
        <v>3</v>
      </c>
      <c r="AU20" s="12">
        <f t="shared" si="2"/>
        <v>3</v>
      </c>
    </row>
    <row r="21" spans="1:47" ht="28.5" customHeight="1" thickBot="1">
      <c r="A21" s="2">
        <v>17</v>
      </c>
      <c r="B21" s="6" t="s">
        <v>13</v>
      </c>
      <c r="C21" s="97" t="s">
        <v>87</v>
      </c>
      <c r="D21" s="82" t="s">
        <v>87</v>
      </c>
      <c r="E21" s="27" t="s">
        <v>87</v>
      </c>
      <c r="F21" s="27" t="s">
        <v>87</v>
      </c>
      <c r="G21" s="27" t="s">
        <v>87</v>
      </c>
      <c r="H21" s="27" t="s">
        <v>87</v>
      </c>
      <c r="I21" s="27" t="s">
        <v>87</v>
      </c>
      <c r="J21" s="27" t="s">
        <v>87</v>
      </c>
      <c r="K21" s="27" t="s">
        <v>87</v>
      </c>
      <c r="L21" s="27" t="s">
        <v>87</v>
      </c>
      <c r="M21" s="27" t="s">
        <v>87</v>
      </c>
      <c r="N21" s="60">
        <v>1</v>
      </c>
      <c r="O21" s="27" t="s">
        <v>87</v>
      </c>
      <c r="P21" s="60">
        <v>1</v>
      </c>
      <c r="Q21" s="27" t="s">
        <v>87</v>
      </c>
      <c r="R21" s="27" t="s">
        <v>87</v>
      </c>
      <c r="S21" s="27" t="s">
        <v>87</v>
      </c>
      <c r="T21" s="27" t="s">
        <v>87</v>
      </c>
      <c r="U21" s="60">
        <v>1</v>
      </c>
      <c r="V21" s="60">
        <v>1</v>
      </c>
      <c r="W21" s="27" t="s">
        <v>87</v>
      </c>
      <c r="X21" s="27" t="s">
        <v>87</v>
      </c>
      <c r="Y21" s="27" t="s">
        <v>87</v>
      </c>
      <c r="Z21" s="27" t="s">
        <v>87</v>
      </c>
      <c r="AA21" s="27" t="s">
        <v>87</v>
      </c>
      <c r="AB21" s="27" t="s">
        <v>87</v>
      </c>
      <c r="AC21" s="36">
        <v>1</v>
      </c>
      <c r="AD21" s="27" t="s">
        <v>87</v>
      </c>
      <c r="AE21" s="27" t="s">
        <v>87</v>
      </c>
      <c r="AF21" s="36">
        <v>1</v>
      </c>
      <c r="AG21" s="27" t="s">
        <v>87</v>
      </c>
      <c r="AH21" s="27" t="s">
        <v>87</v>
      </c>
      <c r="AI21" s="27" t="s">
        <v>87</v>
      </c>
      <c r="AJ21" s="36">
        <v>1</v>
      </c>
      <c r="AK21" s="27" t="s">
        <v>87</v>
      </c>
      <c r="AL21" s="36">
        <v>1</v>
      </c>
      <c r="AM21" s="27" t="s">
        <v>87</v>
      </c>
      <c r="AN21" s="36">
        <v>1</v>
      </c>
      <c r="AO21" s="27" t="s">
        <v>87</v>
      </c>
      <c r="AP21" s="36">
        <v>1</v>
      </c>
      <c r="AQ21" s="36">
        <v>1</v>
      </c>
      <c r="AR21" s="27" t="s">
        <v>87</v>
      </c>
      <c r="AS21" s="27" t="s">
        <v>87</v>
      </c>
      <c r="AT21" s="81">
        <f t="shared" si="1"/>
        <v>11</v>
      </c>
      <c r="AU21" s="12">
        <f t="shared" si="2"/>
        <v>11</v>
      </c>
    </row>
    <row r="22" spans="1:47" ht="28.5" customHeight="1" thickBot="1">
      <c r="A22" s="2">
        <v>18</v>
      </c>
      <c r="B22" s="6" t="s">
        <v>14</v>
      </c>
      <c r="C22" s="98">
        <v>1</v>
      </c>
      <c r="D22" s="60">
        <v>1</v>
      </c>
      <c r="E22" s="27" t="s">
        <v>87</v>
      </c>
      <c r="F22" s="27" t="s">
        <v>87</v>
      </c>
      <c r="G22" s="60">
        <v>1</v>
      </c>
      <c r="H22" s="27" t="s">
        <v>87</v>
      </c>
      <c r="I22" s="60">
        <v>1</v>
      </c>
      <c r="J22" s="60">
        <v>1</v>
      </c>
      <c r="K22" s="60">
        <v>1</v>
      </c>
      <c r="L22" s="27" t="s">
        <v>87</v>
      </c>
      <c r="M22" s="27" t="s">
        <v>87</v>
      </c>
      <c r="N22" s="60">
        <v>1</v>
      </c>
      <c r="O22" s="27" t="s">
        <v>87</v>
      </c>
      <c r="P22" s="60">
        <v>1</v>
      </c>
      <c r="Q22" s="27" t="s">
        <v>87</v>
      </c>
      <c r="R22" s="27" t="s">
        <v>87</v>
      </c>
      <c r="S22" s="27" t="s">
        <v>87</v>
      </c>
      <c r="T22" s="27" t="s">
        <v>87</v>
      </c>
      <c r="U22" s="27" t="s">
        <v>87</v>
      </c>
      <c r="V22" s="27" t="s">
        <v>87</v>
      </c>
      <c r="W22" s="60">
        <v>1</v>
      </c>
      <c r="X22" s="27" t="s">
        <v>87</v>
      </c>
      <c r="Y22" s="60">
        <v>1</v>
      </c>
      <c r="Z22" s="27" t="s">
        <v>87</v>
      </c>
      <c r="AA22" s="27" t="s">
        <v>87</v>
      </c>
      <c r="AB22" s="60">
        <v>1</v>
      </c>
      <c r="AC22" s="27" t="s">
        <v>87</v>
      </c>
      <c r="AD22" s="27" t="s">
        <v>87</v>
      </c>
      <c r="AE22" s="27" t="s">
        <v>87</v>
      </c>
      <c r="AF22" s="27" t="s">
        <v>87</v>
      </c>
      <c r="AG22" s="27" t="s">
        <v>87</v>
      </c>
      <c r="AH22" s="27" t="s">
        <v>87</v>
      </c>
      <c r="AI22" s="27" t="s">
        <v>87</v>
      </c>
      <c r="AJ22" s="27" t="s">
        <v>87</v>
      </c>
      <c r="AK22" s="27" t="s">
        <v>87</v>
      </c>
      <c r="AL22" s="36">
        <v>1</v>
      </c>
      <c r="AM22" s="27" t="s">
        <v>87</v>
      </c>
      <c r="AN22" s="27" t="s">
        <v>87</v>
      </c>
      <c r="AO22" s="27" t="s">
        <v>87</v>
      </c>
      <c r="AP22" s="27" t="s">
        <v>87</v>
      </c>
      <c r="AQ22" s="27" t="s">
        <v>87</v>
      </c>
      <c r="AR22" s="27" t="s">
        <v>87</v>
      </c>
      <c r="AS22" s="27" t="s">
        <v>87</v>
      </c>
      <c r="AT22" s="81">
        <f t="shared" si="1"/>
        <v>12</v>
      </c>
      <c r="AU22" s="12">
        <f t="shared" si="2"/>
        <v>12</v>
      </c>
    </row>
    <row r="23" spans="1:47" ht="28.5" customHeight="1" thickBot="1">
      <c r="A23" s="2">
        <v>19</v>
      </c>
      <c r="B23" s="6" t="s">
        <v>15</v>
      </c>
      <c r="C23" s="97" t="s">
        <v>87</v>
      </c>
      <c r="D23" s="22">
        <v>1</v>
      </c>
      <c r="E23" s="27" t="s">
        <v>87</v>
      </c>
      <c r="F23" s="3">
        <v>1</v>
      </c>
      <c r="G23" s="27" t="s">
        <v>87</v>
      </c>
      <c r="H23" s="27" t="s">
        <v>87</v>
      </c>
      <c r="I23" s="27" t="s">
        <v>87</v>
      </c>
      <c r="J23" s="27" t="s">
        <v>87</v>
      </c>
      <c r="K23" s="60">
        <v>1</v>
      </c>
      <c r="L23" s="27" t="s">
        <v>87</v>
      </c>
      <c r="M23" s="27" t="s">
        <v>87</v>
      </c>
      <c r="N23" s="27" t="s">
        <v>87</v>
      </c>
      <c r="O23" s="3">
        <v>1</v>
      </c>
      <c r="P23" s="27" t="s">
        <v>87</v>
      </c>
      <c r="Q23" s="27" t="s">
        <v>87</v>
      </c>
      <c r="R23" s="27" t="s">
        <v>87</v>
      </c>
      <c r="S23" s="27" t="s">
        <v>87</v>
      </c>
      <c r="T23" s="27" t="s">
        <v>87</v>
      </c>
      <c r="U23" s="27" t="s">
        <v>87</v>
      </c>
      <c r="V23" s="27" t="s">
        <v>87</v>
      </c>
      <c r="W23" s="27" t="s">
        <v>87</v>
      </c>
      <c r="X23" s="27" t="s">
        <v>87</v>
      </c>
      <c r="Y23" s="27" t="s">
        <v>87</v>
      </c>
      <c r="Z23" s="27" t="s">
        <v>87</v>
      </c>
      <c r="AA23" s="27" t="s">
        <v>87</v>
      </c>
      <c r="AB23" s="27" t="s">
        <v>87</v>
      </c>
      <c r="AC23" s="27" t="s">
        <v>87</v>
      </c>
      <c r="AD23" s="27" t="s">
        <v>87</v>
      </c>
      <c r="AE23" s="27" t="s">
        <v>87</v>
      </c>
      <c r="AF23" s="27" t="s">
        <v>87</v>
      </c>
      <c r="AG23" s="27" t="s">
        <v>87</v>
      </c>
      <c r="AH23" s="36">
        <v>1</v>
      </c>
      <c r="AI23" s="27" t="s">
        <v>87</v>
      </c>
      <c r="AJ23" s="36">
        <v>1</v>
      </c>
      <c r="AK23" s="27" t="s">
        <v>87</v>
      </c>
      <c r="AL23" s="27" t="s">
        <v>87</v>
      </c>
      <c r="AM23" s="27" t="s">
        <v>87</v>
      </c>
      <c r="AN23" s="27" t="s">
        <v>87</v>
      </c>
      <c r="AO23" s="27" t="s">
        <v>87</v>
      </c>
      <c r="AP23" s="27" t="s">
        <v>87</v>
      </c>
      <c r="AQ23" s="27" t="s">
        <v>87</v>
      </c>
      <c r="AR23" s="27" t="s">
        <v>87</v>
      </c>
      <c r="AS23" s="27" t="s">
        <v>87</v>
      </c>
      <c r="AT23" s="81">
        <f t="shared" si="1"/>
        <v>6</v>
      </c>
      <c r="AU23" s="12">
        <f t="shared" si="2"/>
        <v>6</v>
      </c>
    </row>
    <row r="24" spans="1:47" ht="28.5" customHeight="1" thickBot="1">
      <c r="A24" s="2">
        <v>20</v>
      </c>
      <c r="B24" s="6" t="s">
        <v>16</v>
      </c>
      <c r="C24" s="98">
        <v>1</v>
      </c>
      <c r="D24" s="22">
        <v>1</v>
      </c>
      <c r="E24" s="27" t="s">
        <v>87</v>
      </c>
      <c r="F24" s="27" t="s">
        <v>87</v>
      </c>
      <c r="G24" s="60">
        <v>1</v>
      </c>
      <c r="H24" s="27" t="s">
        <v>87</v>
      </c>
      <c r="I24" s="60">
        <v>1</v>
      </c>
      <c r="J24" s="27" t="s">
        <v>87</v>
      </c>
      <c r="K24" s="27" t="s">
        <v>87</v>
      </c>
      <c r="L24" s="27" t="s">
        <v>87</v>
      </c>
      <c r="M24" s="27" t="s">
        <v>87</v>
      </c>
      <c r="N24" s="27" t="s">
        <v>87</v>
      </c>
      <c r="O24" s="27" t="s">
        <v>87</v>
      </c>
      <c r="P24" s="27" t="s">
        <v>87</v>
      </c>
      <c r="Q24" s="27" t="s">
        <v>87</v>
      </c>
      <c r="R24" s="27" t="s">
        <v>87</v>
      </c>
      <c r="S24" s="27" t="s">
        <v>87</v>
      </c>
      <c r="T24" s="27" t="s">
        <v>87</v>
      </c>
      <c r="U24" s="27" t="s">
        <v>87</v>
      </c>
      <c r="V24" s="27" t="s">
        <v>87</v>
      </c>
      <c r="W24" s="27" t="s">
        <v>87</v>
      </c>
      <c r="X24" s="27" t="s">
        <v>87</v>
      </c>
      <c r="Y24" s="27" t="s">
        <v>87</v>
      </c>
      <c r="Z24" s="27" t="s">
        <v>87</v>
      </c>
      <c r="AA24" s="27" t="s">
        <v>87</v>
      </c>
      <c r="AB24" s="27" t="s">
        <v>87</v>
      </c>
      <c r="AC24" s="27" t="s">
        <v>87</v>
      </c>
      <c r="AD24" s="27" t="s">
        <v>87</v>
      </c>
      <c r="AE24" s="27" t="s">
        <v>87</v>
      </c>
      <c r="AF24" s="27" t="s">
        <v>87</v>
      </c>
      <c r="AG24" s="27" t="s">
        <v>87</v>
      </c>
      <c r="AH24" s="27" t="s">
        <v>87</v>
      </c>
      <c r="AI24" s="27" t="s">
        <v>87</v>
      </c>
      <c r="AJ24" s="27" t="s">
        <v>87</v>
      </c>
      <c r="AK24" s="36">
        <v>1</v>
      </c>
      <c r="AL24" s="36">
        <v>1</v>
      </c>
      <c r="AM24" s="27" t="s">
        <v>87</v>
      </c>
      <c r="AN24" s="27" t="s">
        <v>87</v>
      </c>
      <c r="AO24" s="27" t="s">
        <v>87</v>
      </c>
      <c r="AP24" s="36">
        <v>1</v>
      </c>
      <c r="AQ24" s="27" t="s">
        <v>87</v>
      </c>
      <c r="AR24" s="36">
        <v>1</v>
      </c>
      <c r="AS24" s="27" t="s">
        <v>87</v>
      </c>
      <c r="AT24" s="81">
        <f t="shared" si="1"/>
        <v>8</v>
      </c>
      <c r="AU24" s="12">
        <f t="shared" si="2"/>
        <v>8</v>
      </c>
    </row>
    <row r="25" spans="1:47" ht="28.5" customHeight="1" thickBot="1">
      <c r="A25" s="2">
        <v>21</v>
      </c>
      <c r="B25" s="6" t="s">
        <v>17</v>
      </c>
      <c r="C25" s="97" t="s">
        <v>87</v>
      </c>
      <c r="D25" s="82" t="s">
        <v>87</v>
      </c>
      <c r="E25" s="27" t="s">
        <v>87</v>
      </c>
      <c r="F25" s="27" t="s">
        <v>87</v>
      </c>
      <c r="G25" s="27" t="s">
        <v>87</v>
      </c>
      <c r="H25" s="27" t="s">
        <v>87</v>
      </c>
      <c r="I25" s="27" t="s">
        <v>87</v>
      </c>
      <c r="J25" s="27" t="s">
        <v>87</v>
      </c>
      <c r="K25" s="27" t="s">
        <v>87</v>
      </c>
      <c r="L25" s="60">
        <v>1</v>
      </c>
      <c r="M25" s="27" t="s">
        <v>87</v>
      </c>
      <c r="N25" s="60">
        <v>1</v>
      </c>
      <c r="O25" s="60">
        <v>1</v>
      </c>
      <c r="P25" s="60">
        <v>1</v>
      </c>
      <c r="Q25" s="27" t="s">
        <v>87</v>
      </c>
      <c r="R25" s="27" t="s">
        <v>87</v>
      </c>
      <c r="S25" s="60">
        <v>1</v>
      </c>
      <c r="T25" s="27" t="s">
        <v>87</v>
      </c>
      <c r="U25" s="60">
        <v>1</v>
      </c>
      <c r="V25" s="27" t="s">
        <v>87</v>
      </c>
      <c r="W25" s="60">
        <v>1</v>
      </c>
      <c r="X25" s="60">
        <v>1</v>
      </c>
      <c r="Y25" s="60">
        <v>1</v>
      </c>
      <c r="Z25" s="60">
        <v>1</v>
      </c>
      <c r="AA25" s="60">
        <v>1</v>
      </c>
      <c r="AB25" s="60">
        <v>1</v>
      </c>
      <c r="AC25" s="130">
        <v>1</v>
      </c>
      <c r="AD25" s="130">
        <v>1</v>
      </c>
      <c r="AE25" s="27" t="s">
        <v>87</v>
      </c>
      <c r="AF25" s="27" t="s">
        <v>87</v>
      </c>
      <c r="AG25" s="27" t="s">
        <v>87</v>
      </c>
      <c r="AH25" s="36">
        <v>1</v>
      </c>
      <c r="AI25" s="130">
        <v>1</v>
      </c>
      <c r="AJ25" s="130">
        <v>1</v>
      </c>
      <c r="AK25" s="130">
        <v>1</v>
      </c>
      <c r="AL25" s="130">
        <v>1</v>
      </c>
      <c r="AM25" s="27" t="s">
        <v>87</v>
      </c>
      <c r="AN25" s="27" t="s">
        <v>87</v>
      </c>
      <c r="AO25" s="27" t="s">
        <v>87</v>
      </c>
      <c r="AP25" s="27" t="s">
        <v>87</v>
      </c>
      <c r="AQ25" s="27" t="s">
        <v>87</v>
      </c>
      <c r="AR25" s="36">
        <v>1</v>
      </c>
      <c r="AS25" s="27" t="s">
        <v>87</v>
      </c>
      <c r="AT25" s="81">
        <f t="shared" si="1"/>
        <v>20</v>
      </c>
      <c r="AU25" s="12">
        <f t="shared" si="2"/>
        <v>20</v>
      </c>
    </row>
    <row r="26" spans="1:47" ht="28.5" customHeight="1" thickBot="1">
      <c r="A26" s="2">
        <v>22</v>
      </c>
      <c r="B26" s="6" t="s">
        <v>18</v>
      </c>
      <c r="C26" s="97" t="s">
        <v>87</v>
      </c>
      <c r="D26" s="82" t="s">
        <v>87</v>
      </c>
      <c r="E26" s="27" t="s">
        <v>87</v>
      </c>
      <c r="F26" s="27" t="s">
        <v>87</v>
      </c>
      <c r="G26" s="27" t="s">
        <v>87</v>
      </c>
      <c r="H26" s="27" t="s">
        <v>87</v>
      </c>
      <c r="I26" s="27" t="s">
        <v>87</v>
      </c>
      <c r="J26" s="27" t="s">
        <v>87</v>
      </c>
      <c r="K26" s="27" t="s">
        <v>87</v>
      </c>
      <c r="L26" s="27" t="s">
        <v>87</v>
      </c>
      <c r="M26" s="27" t="s">
        <v>87</v>
      </c>
      <c r="N26" s="27" t="s">
        <v>87</v>
      </c>
      <c r="O26" s="27" t="s">
        <v>87</v>
      </c>
      <c r="P26" s="27" t="s">
        <v>87</v>
      </c>
      <c r="Q26" s="27" t="s">
        <v>87</v>
      </c>
      <c r="R26" s="27" t="s">
        <v>87</v>
      </c>
      <c r="S26" s="27" t="s">
        <v>87</v>
      </c>
      <c r="T26" s="27" t="s">
        <v>87</v>
      </c>
      <c r="U26" s="27" t="s">
        <v>87</v>
      </c>
      <c r="V26" s="27" t="s">
        <v>87</v>
      </c>
      <c r="W26" s="27" t="s">
        <v>87</v>
      </c>
      <c r="X26" s="27" t="s">
        <v>87</v>
      </c>
      <c r="Y26" s="27" t="s">
        <v>87</v>
      </c>
      <c r="Z26" s="27" t="s">
        <v>87</v>
      </c>
      <c r="AA26" s="27" t="s">
        <v>87</v>
      </c>
      <c r="AB26" s="27" t="s">
        <v>87</v>
      </c>
      <c r="AC26" s="27" t="s">
        <v>87</v>
      </c>
      <c r="AD26" s="27" t="s">
        <v>87</v>
      </c>
      <c r="AE26" s="27" t="s">
        <v>87</v>
      </c>
      <c r="AF26" s="27" t="s">
        <v>87</v>
      </c>
      <c r="AG26" s="27" t="s">
        <v>87</v>
      </c>
      <c r="AH26" s="27" t="s">
        <v>87</v>
      </c>
      <c r="AI26" s="27" t="s">
        <v>87</v>
      </c>
      <c r="AJ26" s="27" t="s">
        <v>87</v>
      </c>
      <c r="AK26" s="27" t="s">
        <v>87</v>
      </c>
      <c r="AL26" s="27" t="s">
        <v>87</v>
      </c>
      <c r="AM26" s="27" t="s">
        <v>87</v>
      </c>
      <c r="AN26" s="27" t="s">
        <v>87</v>
      </c>
      <c r="AO26" s="27" t="s">
        <v>87</v>
      </c>
      <c r="AP26" s="27" t="s">
        <v>87</v>
      </c>
      <c r="AQ26" s="27" t="s">
        <v>87</v>
      </c>
      <c r="AR26" s="27" t="s">
        <v>87</v>
      </c>
      <c r="AS26" s="27" t="s">
        <v>87</v>
      </c>
      <c r="AT26" s="81">
        <f t="shared" si="1"/>
        <v>0</v>
      </c>
      <c r="AU26" s="12">
        <f t="shared" si="2"/>
        <v>0</v>
      </c>
    </row>
    <row r="27" spans="1:47" ht="28.5" customHeight="1" thickBot="1">
      <c r="A27" s="2">
        <v>23</v>
      </c>
      <c r="B27" s="6" t="s">
        <v>19</v>
      </c>
      <c r="C27" s="97" t="s">
        <v>87</v>
      </c>
      <c r="D27" s="82" t="s">
        <v>87</v>
      </c>
      <c r="E27" s="27" t="s">
        <v>87</v>
      </c>
      <c r="F27" s="27" t="s">
        <v>87</v>
      </c>
      <c r="G27" s="27" t="s">
        <v>87</v>
      </c>
      <c r="H27" s="27" t="s">
        <v>87</v>
      </c>
      <c r="I27" s="27" t="s">
        <v>87</v>
      </c>
      <c r="J27" s="27" t="s">
        <v>87</v>
      </c>
      <c r="K27" s="27" t="s">
        <v>87</v>
      </c>
      <c r="L27" s="27" t="s">
        <v>87</v>
      </c>
      <c r="M27" s="27" t="s">
        <v>87</v>
      </c>
      <c r="N27" s="27" t="s">
        <v>87</v>
      </c>
      <c r="O27" s="27" t="s">
        <v>87</v>
      </c>
      <c r="P27" s="27" t="s">
        <v>87</v>
      </c>
      <c r="Q27" s="27" t="s">
        <v>87</v>
      </c>
      <c r="R27" s="27" t="s">
        <v>87</v>
      </c>
      <c r="S27" s="27" t="s">
        <v>87</v>
      </c>
      <c r="T27" s="27" t="s">
        <v>87</v>
      </c>
      <c r="U27" s="60">
        <v>1</v>
      </c>
      <c r="V27" s="60">
        <v>1</v>
      </c>
      <c r="W27" s="27" t="s">
        <v>87</v>
      </c>
      <c r="X27" s="27" t="s">
        <v>87</v>
      </c>
      <c r="Y27" s="60">
        <v>1</v>
      </c>
      <c r="Z27" s="60">
        <v>1</v>
      </c>
      <c r="AA27" s="60">
        <v>1</v>
      </c>
      <c r="AB27" s="60">
        <v>1</v>
      </c>
      <c r="AC27" s="130">
        <v>1</v>
      </c>
      <c r="AD27" s="130">
        <v>1</v>
      </c>
      <c r="AE27" s="27" t="s">
        <v>87</v>
      </c>
      <c r="AF27" s="130">
        <v>1</v>
      </c>
      <c r="AG27" s="130">
        <v>1</v>
      </c>
      <c r="AH27" s="130">
        <v>1</v>
      </c>
      <c r="AI27" s="130">
        <v>1</v>
      </c>
      <c r="AJ27" s="130">
        <v>1</v>
      </c>
      <c r="AK27" s="130">
        <v>1</v>
      </c>
      <c r="AL27" s="27" t="s">
        <v>87</v>
      </c>
      <c r="AM27" s="36">
        <v>1</v>
      </c>
      <c r="AN27" s="36">
        <v>1</v>
      </c>
      <c r="AO27" s="27" t="s">
        <v>87</v>
      </c>
      <c r="AP27" s="27" t="s">
        <v>87</v>
      </c>
      <c r="AQ27" s="27" t="s">
        <v>87</v>
      </c>
      <c r="AR27" s="27" t="s">
        <v>87</v>
      </c>
      <c r="AS27" s="27" t="s">
        <v>87</v>
      </c>
      <c r="AT27" s="81">
        <f t="shared" si="1"/>
        <v>16</v>
      </c>
      <c r="AU27" s="12">
        <f t="shared" si="2"/>
        <v>16</v>
      </c>
    </row>
    <row r="28" spans="1:47" ht="28.5" customHeight="1" thickBot="1">
      <c r="A28" s="2">
        <v>24</v>
      </c>
      <c r="B28" s="6" t="s">
        <v>20</v>
      </c>
      <c r="C28" s="97" t="s">
        <v>87</v>
      </c>
      <c r="D28" s="82" t="s">
        <v>87</v>
      </c>
      <c r="E28" s="27" t="s">
        <v>87</v>
      </c>
      <c r="F28" s="27" t="s">
        <v>87</v>
      </c>
      <c r="G28" s="27" t="s">
        <v>87</v>
      </c>
      <c r="H28" s="27" t="s">
        <v>87</v>
      </c>
      <c r="I28" s="27" t="s">
        <v>87</v>
      </c>
      <c r="J28" s="27" t="s">
        <v>87</v>
      </c>
      <c r="K28" s="27" t="s">
        <v>87</v>
      </c>
      <c r="L28" s="27" t="s">
        <v>87</v>
      </c>
      <c r="M28" s="27" t="s">
        <v>87</v>
      </c>
      <c r="N28" s="27" t="s">
        <v>87</v>
      </c>
      <c r="O28" s="27" t="s">
        <v>87</v>
      </c>
      <c r="P28" s="27" t="s">
        <v>87</v>
      </c>
      <c r="Q28" s="27" t="s">
        <v>87</v>
      </c>
      <c r="R28" s="27" t="s">
        <v>87</v>
      </c>
      <c r="S28" s="27" t="s">
        <v>87</v>
      </c>
      <c r="T28" s="27" t="s">
        <v>87</v>
      </c>
      <c r="U28" s="27" t="s">
        <v>87</v>
      </c>
      <c r="V28" s="27" t="s">
        <v>87</v>
      </c>
      <c r="W28" s="27" t="s">
        <v>87</v>
      </c>
      <c r="X28" s="27" t="s">
        <v>87</v>
      </c>
      <c r="Y28" s="60">
        <v>1</v>
      </c>
      <c r="Z28" s="27" t="s">
        <v>87</v>
      </c>
      <c r="AA28" s="27" t="s">
        <v>87</v>
      </c>
      <c r="AB28" s="27" t="s">
        <v>87</v>
      </c>
      <c r="AC28" s="27" t="s">
        <v>87</v>
      </c>
      <c r="AD28" s="27" t="s">
        <v>87</v>
      </c>
      <c r="AE28" s="27" t="s">
        <v>87</v>
      </c>
      <c r="AF28" s="27" t="s">
        <v>87</v>
      </c>
      <c r="AG28" s="27" t="s">
        <v>87</v>
      </c>
      <c r="AH28" s="27" t="s">
        <v>87</v>
      </c>
      <c r="AI28" s="27" t="s">
        <v>87</v>
      </c>
      <c r="AJ28" s="27" t="s">
        <v>87</v>
      </c>
      <c r="AK28" s="27" t="s">
        <v>87</v>
      </c>
      <c r="AL28" s="27" t="s">
        <v>87</v>
      </c>
      <c r="AM28" s="27" t="s">
        <v>87</v>
      </c>
      <c r="AN28" s="27" t="s">
        <v>87</v>
      </c>
      <c r="AO28" s="27" t="s">
        <v>87</v>
      </c>
      <c r="AP28" s="27" t="s">
        <v>87</v>
      </c>
      <c r="AQ28" s="27" t="s">
        <v>87</v>
      </c>
      <c r="AR28" s="27" t="s">
        <v>87</v>
      </c>
      <c r="AS28" s="27" t="s">
        <v>87</v>
      </c>
      <c r="AT28" s="81">
        <f t="shared" si="1"/>
        <v>1</v>
      </c>
      <c r="AU28" s="12">
        <f t="shared" si="2"/>
        <v>1</v>
      </c>
    </row>
    <row r="29" spans="1:47" ht="28.5" customHeight="1" thickBot="1">
      <c r="A29" s="2">
        <v>25</v>
      </c>
      <c r="B29" s="6" t="s">
        <v>21</v>
      </c>
      <c r="C29" s="97" t="s">
        <v>87</v>
      </c>
      <c r="D29" s="82" t="s">
        <v>87</v>
      </c>
      <c r="E29" s="3">
        <v>1</v>
      </c>
      <c r="F29" s="27" t="s">
        <v>87</v>
      </c>
      <c r="G29" s="27" t="s">
        <v>87</v>
      </c>
      <c r="H29" s="27" t="s">
        <v>87</v>
      </c>
      <c r="I29" s="27" t="s">
        <v>87</v>
      </c>
      <c r="J29" s="27" t="s">
        <v>87</v>
      </c>
      <c r="K29" s="60">
        <v>1</v>
      </c>
      <c r="L29" s="27" t="s">
        <v>87</v>
      </c>
      <c r="M29" s="27" t="s">
        <v>87</v>
      </c>
      <c r="N29" s="60">
        <v>1</v>
      </c>
      <c r="O29" s="60">
        <v>1</v>
      </c>
      <c r="P29" s="27" t="s">
        <v>87</v>
      </c>
      <c r="Q29" s="27" t="s">
        <v>87</v>
      </c>
      <c r="R29" s="27" t="s">
        <v>87</v>
      </c>
      <c r="S29" s="27" t="s">
        <v>87</v>
      </c>
      <c r="T29" s="27" t="s">
        <v>87</v>
      </c>
      <c r="U29" s="27" t="s">
        <v>87</v>
      </c>
      <c r="V29" s="27" t="s">
        <v>87</v>
      </c>
      <c r="W29" s="27" t="s">
        <v>87</v>
      </c>
      <c r="X29" s="27" t="s">
        <v>87</v>
      </c>
      <c r="Y29" s="27" t="s">
        <v>87</v>
      </c>
      <c r="Z29" s="27" t="s">
        <v>87</v>
      </c>
      <c r="AA29" s="27" t="s">
        <v>87</v>
      </c>
      <c r="AB29" s="27" t="s">
        <v>87</v>
      </c>
      <c r="AC29" s="27" t="s">
        <v>87</v>
      </c>
      <c r="AD29" s="27" t="s">
        <v>87</v>
      </c>
      <c r="AE29" s="27" t="s">
        <v>87</v>
      </c>
      <c r="AF29" s="27" t="s">
        <v>87</v>
      </c>
      <c r="AG29" s="27" t="s">
        <v>87</v>
      </c>
      <c r="AH29" s="27" t="s">
        <v>87</v>
      </c>
      <c r="AI29" s="27" t="s">
        <v>87</v>
      </c>
      <c r="AJ29" s="27" t="s">
        <v>87</v>
      </c>
      <c r="AK29" s="27" t="s">
        <v>87</v>
      </c>
      <c r="AL29" s="27" t="s">
        <v>87</v>
      </c>
      <c r="AM29" s="27" t="s">
        <v>87</v>
      </c>
      <c r="AN29" s="27" t="s">
        <v>87</v>
      </c>
      <c r="AO29" s="27" t="s">
        <v>87</v>
      </c>
      <c r="AP29" s="27" t="s">
        <v>87</v>
      </c>
      <c r="AQ29" s="27" t="s">
        <v>87</v>
      </c>
      <c r="AR29" s="36">
        <v>1</v>
      </c>
      <c r="AS29" s="27" t="s">
        <v>87</v>
      </c>
      <c r="AT29" s="81">
        <f t="shared" si="1"/>
        <v>5</v>
      </c>
      <c r="AU29" s="12">
        <f t="shared" si="2"/>
        <v>5</v>
      </c>
    </row>
    <row r="30" spans="1:47" ht="28.5" customHeight="1" thickBot="1">
      <c r="A30" s="2">
        <v>26</v>
      </c>
      <c r="B30" s="6" t="s">
        <v>22</v>
      </c>
      <c r="C30" s="97" t="s">
        <v>87</v>
      </c>
      <c r="D30" s="82" t="s">
        <v>87</v>
      </c>
      <c r="E30" s="27" t="s">
        <v>87</v>
      </c>
      <c r="F30" s="27" t="s">
        <v>87</v>
      </c>
      <c r="G30" s="27" t="s">
        <v>87</v>
      </c>
      <c r="H30" s="27" t="s">
        <v>87</v>
      </c>
      <c r="I30" s="27" t="s">
        <v>87</v>
      </c>
      <c r="J30" s="27" t="s">
        <v>87</v>
      </c>
      <c r="K30" s="27" t="s">
        <v>87</v>
      </c>
      <c r="L30" s="27" t="s">
        <v>87</v>
      </c>
      <c r="M30" s="27" t="s">
        <v>87</v>
      </c>
      <c r="N30" s="27" t="s">
        <v>87</v>
      </c>
      <c r="O30" s="27" t="s">
        <v>87</v>
      </c>
      <c r="P30" s="27" t="s">
        <v>87</v>
      </c>
      <c r="Q30" s="27" t="s">
        <v>87</v>
      </c>
      <c r="R30" s="27" t="s">
        <v>87</v>
      </c>
      <c r="S30" s="27" t="s">
        <v>87</v>
      </c>
      <c r="T30" s="27" t="s">
        <v>87</v>
      </c>
      <c r="U30" s="27" t="s">
        <v>87</v>
      </c>
      <c r="V30" s="27" t="s">
        <v>87</v>
      </c>
      <c r="W30" s="27" t="s">
        <v>87</v>
      </c>
      <c r="X30" s="27" t="s">
        <v>87</v>
      </c>
      <c r="Y30" s="27" t="s">
        <v>87</v>
      </c>
      <c r="Z30" s="27" t="s">
        <v>87</v>
      </c>
      <c r="AA30" s="27" t="s">
        <v>87</v>
      </c>
      <c r="AB30" s="27" t="s">
        <v>87</v>
      </c>
      <c r="AC30" s="27" t="s">
        <v>87</v>
      </c>
      <c r="AD30" s="27" t="s">
        <v>87</v>
      </c>
      <c r="AE30" s="27" t="s">
        <v>87</v>
      </c>
      <c r="AF30" s="27" t="s">
        <v>87</v>
      </c>
      <c r="AG30" s="27" t="s">
        <v>87</v>
      </c>
      <c r="AH30" s="27" t="s">
        <v>87</v>
      </c>
      <c r="AI30" s="27" t="s">
        <v>87</v>
      </c>
      <c r="AJ30" s="27" t="s">
        <v>87</v>
      </c>
      <c r="AK30" s="27" t="s">
        <v>87</v>
      </c>
      <c r="AL30" s="27" t="s">
        <v>87</v>
      </c>
      <c r="AM30" s="27" t="s">
        <v>87</v>
      </c>
      <c r="AN30" s="27" t="s">
        <v>87</v>
      </c>
      <c r="AO30" s="27" t="s">
        <v>87</v>
      </c>
      <c r="AP30" s="27" t="s">
        <v>87</v>
      </c>
      <c r="AQ30" s="27" t="s">
        <v>87</v>
      </c>
      <c r="AR30" s="27" t="s">
        <v>87</v>
      </c>
      <c r="AS30" s="27" t="s">
        <v>87</v>
      </c>
      <c r="AT30" s="81">
        <f t="shared" si="1"/>
        <v>0</v>
      </c>
      <c r="AU30" s="12">
        <f t="shared" si="2"/>
        <v>0</v>
      </c>
    </row>
    <row r="31" spans="1:47" ht="28.5" customHeight="1" thickBot="1">
      <c r="A31" s="2">
        <v>27</v>
      </c>
      <c r="B31" s="6" t="s">
        <v>23</v>
      </c>
      <c r="C31" s="98">
        <v>1</v>
      </c>
      <c r="D31" s="60">
        <v>1</v>
      </c>
      <c r="E31" s="27" t="s">
        <v>87</v>
      </c>
      <c r="F31" s="27" t="s">
        <v>87</v>
      </c>
      <c r="G31" s="27" t="s">
        <v>87</v>
      </c>
      <c r="H31" s="60">
        <v>1</v>
      </c>
      <c r="I31" s="27" t="s">
        <v>87</v>
      </c>
      <c r="J31" s="60">
        <v>1</v>
      </c>
      <c r="K31" s="27" t="s">
        <v>87</v>
      </c>
      <c r="L31" s="27" t="s">
        <v>87</v>
      </c>
      <c r="M31" s="27" t="s">
        <v>87</v>
      </c>
      <c r="N31" s="60">
        <v>1</v>
      </c>
      <c r="O31" s="60">
        <v>1</v>
      </c>
      <c r="P31" s="27" t="s">
        <v>87</v>
      </c>
      <c r="Q31" s="27" t="s">
        <v>87</v>
      </c>
      <c r="R31" s="27" t="s">
        <v>87</v>
      </c>
      <c r="S31" s="27" t="s">
        <v>87</v>
      </c>
      <c r="T31" s="27" t="s">
        <v>87</v>
      </c>
      <c r="U31" s="60">
        <v>1</v>
      </c>
      <c r="V31" s="27" t="s">
        <v>87</v>
      </c>
      <c r="W31" s="27" t="s">
        <v>87</v>
      </c>
      <c r="X31" s="3">
        <v>1</v>
      </c>
      <c r="Y31" s="27" t="s">
        <v>87</v>
      </c>
      <c r="Z31" s="27" t="s">
        <v>87</v>
      </c>
      <c r="AA31" s="27" t="s">
        <v>87</v>
      </c>
      <c r="AB31" s="60">
        <v>1</v>
      </c>
      <c r="AC31" s="27" t="s">
        <v>87</v>
      </c>
      <c r="AD31" s="130">
        <v>1</v>
      </c>
      <c r="AE31" s="27" t="s">
        <v>87</v>
      </c>
      <c r="AF31" s="27" t="s">
        <v>87</v>
      </c>
      <c r="AG31" s="27" t="s">
        <v>87</v>
      </c>
      <c r="AH31" s="36">
        <v>1</v>
      </c>
      <c r="AI31" s="27" t="s">
        <v>87</v>
      </c>
      <c r="AJ31" s="130">
        <v>1</v>
      </c>
      <c r="AK31" s="130">
        <v>1</v>
      </c>
      <c r="AL31" s="27" t="s">
        <v>87</v>
      </c>
      <c r="AM31" s="27" t="s">
        <v>87</v>
      </c>
      <c r="AN31" s="27" t="s">
        <v>87</v>
      </c>
      <c r="AO31" s="36">
        <v>1</v>
      </c>
      <c r="AP31" s="27" t="s">
        <v>87</v>
      </c>
      <c r="AQ31" s="27" t="s">
        <v>87</v>
      </c>
      <c r="AR31" s="27" t="s">
        <v>87</v>
      </c>
      <c r="AS31" s="27" t="s">
        <v>87</v>
      </c>
      <c r="AT31" s="81">
        <f t="shared" si="1"/>
        <v>14</v>
      </c>
      <c r="AU31" s="12">
        <f t="shared" si="2"/>
        <v>14</v>
      </c>
    </row>
    <row r="32" spans="1:47" ht="28.5" customHeight="1" thickBot="1">
      <c r="A32" s="2">
        <v>28</v>
      </c>
      <c r="B32" s="6" t="s">
        <v>24</v>
      </c>
      <c r="C32" s="98">
        <v>1</v>
      </c>
      <c r="D32" s="82" t="s">
        <v>87</v>
      </c>
      <c r="E32" s="27" t="s">
        <v>87</v>
      </c>
      <c r="F32" s="27" t="s">
        <v>87</v>
      </c>
      <c r="G32" s="27" t="s">
        <v>87</v>
      </c>
      <c r="H32" s="27" t="s">
        <v>87</v>
      </c>
      <c r="I32" s="60">
        <v>1</v>
      </c>
      <c r="J32" s="60">
        <v>1</v>
      </c>
      <c r="K32" s="27" t="s">
        <v>87</v>
      </c>
      <c r="L32" s="27" t="s">
        <v>87</v>
      </c>
      <c r="M32" s="27" t="s">
        <v>87</v>
      </c>
      <c r="N32" s="27" t="s">
        <v>87</v>
      </c>
      <c r="O32" s="27" t="s">
        <v>87</v>
      </c>
      <c r="P32" s="27" t="s">
        <v>87</v>
      </c>
      <c r="Q32" s="27" t="s">
        <v>87</v>
      </c>
      <c r="R32" s="27" t="s">
        <v>87</v>
      </c>
      <c r="S32" s="27" t="s">
        <v>87</v>
      </c>
      <c r="T32" s="27" t="s">
        <v>87</v>
      </c>
      <c r="U32" s="27" t="s">
        <v>87</v>
      </c>
      <c r="V32" s="60">
        <v>1</v>
      </c>
      <c r="W32" s="27" t="s">
        <v>87</v>
      </c>
      <c r="X32" s="27" t="s">
        <v>87</v>
      </c>
      <c r="Y32" s="27" t="s">
        <v>87</v>
      </c>
      <c r="Z32" s="27" t="s">
        <v>87</v>
      </c>
      <c r="AA32" s="27" t="s">
        <v>87</v>
      </c>
      <c r="AB32" s="27" t="s">
        <v>87</v>
      </c>
      <c r="AC32" s="27" t="s">
        <v>87</v>
      </c>
      <c r="AD32" s="27" t="s">
        <v>87</v>
      </c>
      <c r="AE32" s="27" t="s">
        <v>87</v>
      </c>
      <c r="AF32" s="27" t="s">
        <v>87</v>
      </c>
      <c r="AG32" s="27" t="s">
        <v>87</v>
      </c>
      <c r="AH32" s="27" t="s">
        <v>87</v>
      </c>
      <c r="AI32" s="27" t="s">
        <v>87</v>
      </c>
      <c r="AJ32" s="27" t="s">
        <v>87</v>
      </c>
      <c r="AK32" s="27" t="s">
        <v>87</v>
      </c>
      <c r="AL32" s="27" t="s">
        <v>87</v>
      </c>
      <c r="AM32" s="27" t="s">
        <v>87</v>
      </c>
      <c r="AN32" s="27" t="s">
        <v>87</v>
      </c>
      <c r="AO32" s="27" t="s">
        <v>87</v>
      </c>
      <c r="AP32" s="27" t="s">
        <v>87</v>
      </c>
      <c r="AQ32" s="27" t="s">
        <v>87</v>
      </c>
      <c r="AR32" s="27" t="s">
        <v>87</v>
      </c>
      <c r="AS32" s="27" t="s">
        <v>87</v>
      </c>
      <c r="AT32" s="81">
        <f t="shared" si="1"/>
        <v>4</v>
      </c>
      <c r="AU32" s="12">
        <f t="shared" si="2"/>
        <v>4</v>
      </c>
    </row>
    <row r="33" spans="1:47" ht="28.5" customHeight="1" thickBot="1">
      <c r="A33" s="2">
        <v>29</v>
      </c>
      <c r="B33" s="6" t="s">
        <v>82</v>
      </c>
      <c r="C33" s="97" t="s">
        <v>87</v>
      </c>
      <c r="D33" s="82" t="s">
        <v>87</v>
      </c>
      <c r="E33" s="27" t="s">
        <v>87</v>
      </c>
      <c r="F33" s="27" t="s">
        <v>87</v>
      </c>
      <c r="G33" s="27" t="s">
        <v>87</v>
      </c>
      <c r="H33" s="27" t="s">
        <v>87</v>
      </c>
      <c r="I33" s="27" t="s">
        <v>87</v>
      </c>
      <c r="J33" s="27" t="s">
        <v>87</v>
      </c>
      <c r="K33" s="27" t="s">
        <v>87</v>
      </c>
      <c r="L33" s="27" t="s">
        <v>87</v>
      </c>
      <c r="M33" s="27" t="s">
        <v>87</v>
      </c>
      <c r="N33" s="27" t="s">
        <v>87</v>
      </c>
      <c r="O33" s="27" t="s">
        <v>87</v>
      </c>
      <c r="P33" s="27" t="s">
        <v>87</v>
      </c>
      <c r="Q33" s="27" t="s">
        <v>87</v>
      </c>
      <c r="R33" s="27" t="s">
        <v>87</v>
      </c>
      <c r="S33" s="27" t="s">
        <v>87</v>
      </c>
      <c r="T33" s="27" t="s">
        <v>87</v>
      </c>
      <c r="U33" s="27" t="s">
        <v>87</v>
      </c>
      <c r="V33" s="27" t="s">
        <v>87</v>
      </c>
      <c r="W33" s="27" t="s">
        <v>87</v>
      </c>
      <c r="X33" s="27" t="s">
        <v>87</v>
      </c>
      <c r="Y33" s="27" t="s">
        <v>87</v>
      </c>
      <c r="Z33" s="27" t="s">
        <v>87</v>
      </c>
      <c r="AA33" s="27" t="s">
        <v>87</v>
      </c>
      <c r="AB33" s="27" t="s">
        <v>87</v>
      </c>
      <c r="AC33" s="27" t="s">
        <v>87</v>
      </c>
      <c r="AD33" s="27" t="s">
        <v>87</v>
      </c>
      <c r="AE33" s="27" t="s">
        <v>87</v>
      </c>
      <c r="AF33" s="27" t="s">
        <v>87</v>
      </c>
      <c r="AG33" s="27" t="s">
        <v>87</v>
      </c>
      <c r="AH33" s="27" t="s">
        <v>87</v>
      </c>
      <c r="AI33" s="27" t="s">
        <v>87</v>
      </c>
      <c r="AJ33" s="27" t="s">
        <v>87</v>
      </c>
      <c r="AK33" s="27" t="s">
        <v>87</v>
      </c>
      <c r="AL33" s="27" t="s">
        <v>87</v>
      </c>
      <c r="AM33" s="27" t="s">
        <v>87</v>
      </c>
      <c r="AN33" s="27" t="s">
        <v>87</v>
      </c>
      <c r="AO33" s="27" t="s">
        <v>87</v>
      </c>
      <c r="AP33" s="27" t="s">
        <v>87</v>
      </c>
      <c r="AQ33" s="27" t="s">
        <v>87</v>
      </c>
      <c r="AR33" s="27" t="s">
        <v>87</v>
      </c>
      <c r="AS33" s="27" t="s">
        <v>87</v>
      </c>
      <c r="AT33" s="81">
        <f t="shared" si="1"/>
        <v>0</v>
      </c>
      <c r="AU33" s="12">
        <f t="shared" si="2"/>
        <v>0</v>
      </c>
    </row>
    <row r="34" spans="1:47" ht="28.5" customHeight="1" thickBot="1">
      <c r="A34" s="2">
        <v>30</v>
      </c>
      <c r="B34" s="6" t="s">
        <v>25</v>
      </c>
      <c r="C34" s="98">
        <v>1</v>
      </c>
      <c r="D34" s="22">
        <v>1</v>
      </c>
      <c r="E34" s="27" t="s">
        <v>87</v>
      </c>
      <c r="F34" s="3">
        <v>1</v>
      </c>
      <c r="G34" s="27" t="s">
        <v>87</v>
      </c>
      <c r="H34" s="27" t="s">
        <v>87</v>
      </c>
      <c r="I34" s="60">
        <v>1</v>
      </c>
      <c r="J34" s="60">
        <v>1</v>
      </c>
      <c r="K34" s="60">
        <v>1</v>
      </c>
      <c r="L34" s="60">
        <v>1</v>
      </c>
      <c r="M34" s="60">
        <v>1</v>
      </c>
      <c r="N34" s="60">
        <v>1</v>
      </c>
      <c r="O34" s="60">
        <v>1</v>
      </c>
      <c r="P34" s="27" t="s">
        <v>87</v>
      </c>
      <c r="Q34" s="27" t="s">
        <v>87</v>
      </c>
      <c r="R34" s="27" t="s">
        <v>87</v>
      </c>
      <c r="S34" s="60">
        <v>1</v>
      </c>
      <c r="T34" s="60">
        <v>1</v>
      </c>
      <c r="U34" s="60">
        <v>1</v>
      </c>
      <c r="V34" s="60">
        <v>1</v>
      </c>
      <c r="W34" s="60">
        <v>1</v>
      </c>
      <c r="X34" s="60">
        <v>1</v>
      </c>
      <c r="Y34" s="60">
        <v>1</v>
      </c>
      <c r="Z34" s="27" t="s">
        <v>87</v>
      </c>
      <c r="AA34" s="60">
        <v>1</v>
      </c>
      <c r="AB34" s="60">
        <v>1</v>
      </c>
      <c r="AC34" s="130">
        <v>1</v>
      </c>
      <c r="AD34" s="130">
        <v>1</v>
      </c>
      <c r="AE34" s="130">
        <v>1</v>
      </c>
      <c r="AF34" s="27" t="s">
        <v>87</v>
      </c>
      <c r="AG34" s="36">
        <v>1</v>
      </c>
      <c r="AH34" s="36">
        <v>1</v>
      </c>
      <c r="AI34" s="130">
        <v>1</v>
      </c>
      <c r="AJ34" s="130">
        <v>1</v>
      </c>
      <c r="AK34" s="130">
        <v>1</v>
      </c>
      <c r="AL34" s="130">
        <v>1</v>
      </c>
      <c r="AM34" s="130">
        <v>1</v>
      </c>
      <c r="AN34" s="27" t="s">
        <v>87</v>
      </c>
      <c r="AO34" s="36">
        <v>1</v>
      </c>
      <c r="AP34" s="27" t="s">
        <v>87</v>
      </c>
      <c r="AQ34" s="130">
        <v>1</v>
      </c>
      <c r="AR34" s="130">
        <v>1</v>
      </c>
      <c r="AS34" s="130">
        <v>1</v>
      </c>
      <c r="AT34" s="81">
        <f t="shared" si="1"/>
        <v>33</v>
      </c>
      <c r="AU34" s="12">
        <f t="shared" si="2"/>
        <v>33</v>
      </c>
    </row>
    <row r="35" spans="1:47" ht="28.5" customHeight="1" thickBot="1">
      <c r="A35" s="2">
        <v>31</v>
      </c>
      <c r="B35" s="6" t="s">
        <v>26</v>
      </c>
      <c r="C35" s="98">
        <v>1</v>
      </c>
      <c r="D35" s="22">
        <v>1</v>
      </c>
      <c r="E35" s="27" t="s">
        <v>87</v>
      </c>
      <c r="F35" s="27" t="s">
        <v>87</v>
      </c>
      <c r="G35" s="60">
        <v>1</v>
      </c>
      <c r="H35" s="27" t="s">
        <v>87</v>
      </c>
      <c r="I35" s="27" t="s">
        <v>87</v>
      </c>
      <c r="J35" s="27" t="s">
        <v>87</v>
      </c>
      <c r="K35" s="60">
        <v>1</v>
      </c>
      <c r="L35" s="27" t="s">
        <v>87</v>
      </c>
      <c r="M35" s="27" t="s">
        <v>87</v>
      </c>
      <c r="N35" s="60">
        <v>1</v>
      </c>
      <c r="O35" s="27" t="s">
        <v>87</v>
      </c>
      <c r="P35" s="27" t="s">
        <v>87</v>
      </c>
      <c r="Q35" s="27" t="s">
        <v>87</v>
      </c>
      <c r="R35" s="27" t="s">
        <v>87</v>
      </c>
      <c r="S35" s="27" t="s">
        <v>87</v>
      </c>
      <c r="T35" s="27" t="s">
        <v>87</v>
      </c>
      <c r="U35" s="27" t="s">
        <v>87</v>
      </c>
      <c r="V35" s="27" t="s">
        <v>87</v>
      </c>
      <c r="W35" s="60">
        <v>1</v>
      </c>
      <c r="X35" s="27" t="s">
        <v>87</v>
      </c>
      <c r="Y35" s="27" t="s">
        <v>87</v>
      </c>
      <c r="Z35" s="27" t="s">
        <v>87</v>
      </c>
      <c r="AA35" s="27" t="s">
        <v>87</v>
      </c>
      <c r="AB35" s="27" t="s">
        <v>87</v>
      </c>
      <c r="AC35" s="27" t="s">
        <v>87</v>
      </c>
      <c r="AD35" s="27" t="s">
        <v>87</v>
      </c>
      <c r="AE35" s="27" t="s">
        <v>87</v>
      </c>
      <c r="AF35" s="27" t="s">
        <v>87</v>
      </c>
      <c r="AG35" s="27" t="s">
        <v>87</v>
      </c>
      <c r="AH35" s="27" t="s">
        <v>87</v>
      </c>
      <c r="AI35" s="27" t="s">
        <v>87</v>
      </c>
      <c r="AJ35" s="27" t="s">
        <v>87</v>
      </c>
      <c r="AK35" s="27" t="s">
        <v>87</v>
      </c>
      <c r="AL35" s="27" t="s">
        <v>87</v>
      </c>
      <c r="AM35" s="27" t="s">
        <v>87</v>
      </c>
      <c r="AN35" s="27" t="s">
        <v>87</v>
      </c>
      <c r="AO35" s="27" t="s">
        <v>87</v>
      </c>
      <c r="AP35" s="27" t="s">
        <v>87</v>
      </c>
      <c r="AQ35" s="27" t="s">
        <v>87</v>
      </c>
      <c r="AR35" s="36">
        <v>1</v>
      </c>
      <c r="AS35" s="27" t="s">
        <v>87</v>
      </c>
      <c r="AT35" s="81">
        <f t="shared" si="1"/>
        <v>7</v>
      </c>
      <c r="AU35" s="12">
        <f t="shared" si="2"/>
        <v>7</v>
      </c>
    </row>
    <row r="36" spans="1:47" ht="28.5" customHeight="1" thickBot="1">
      <c r="A36" s="2">
        <v>32</v>
      </c>
      <c r="B36" s="6" t="s">
        <v>27</v>
      </c>
      <c r="C36" s="97" t="s">
        <v>87</v>
      </c>
      <c r="D36" s="82" t="s">
        <v>87</v>
      </c>
      <c r="E36" s="27" t="s">
        <v>87</v>
      </c>
      <c r="F36" s="27" t="s">
        <v>87</v>
      </c>
      <c r="G36" s="27" t="s">
        <v>87</v>
      </c>
      <c r="H36" s="27" t="s">
        <v>87</v>
      </c>
      <c r="I36" s="27" t="s">
        <v>87</v>
      </c>
      <c r="J36" s="27" t="s">
        <v>87</v>
      </c>
      <c r="K36" s="27" t="s">
        <v>87</v>
      </c>
      <c r="L36" s="27" t="s">
        <v>87</v>
      </c>
      <c r="M36" s="27" t="s">
        <v>87</v>
      </c>
      <c r="N36" s="27" t="s">
        <v>87</v>
      </c>
      <c r="O36" s="27" t="s">
        <v>87</v>
      </c>
      <c r="P36" s="27" t="s">
        <v>87</v>
      </c>
      <c r="Q36" s="27" t="s">
        <v>87</v>
      </c>
      <c r="R36" s="27" t="s">
        <v>87</v>
      </c>
      <c r="S36" s="27" t="s">
        <v>87</v>
      </c>
      <c r="T36" s="27" t="s">
        <v>87</v>
      </c>
      <c r="U36" s="27" t="s">
        <v>87</v>
      </c>
      <c r="V36" s="27" t="s">
        <v>87</v>
      </c>
      <c r="W36" s="27" t="s">
        <v>87</v>
      </c>
      <c r="X36" s="27" t="s">
        <v>87</v>
      </c>
      <c r="Y36" s="27" t="s">
        <v>87</v>
      </c>
      <c r="Z36" s="27" t="s">
        <v>87</v>
      </c>
      <c r="AA36" s="27" t="s">
        <v>87</v>
      </c>
      <c r="AB36" s="27" t="s">
        <v>87</v>
      </c>
      <c r="AC36" s="27" t="s">
        <v>87</v>
      </c>
      <c r="AD36" s="27" t="s">
        <v>87</v>
      </c>
      <c r="AE36" s="27" t="s">
        <v>87</v>
      </c>
      <c r="AF36" s="27" t="s">
        <v>87</v>
      </c>
      <c r="AG36" s="27" t="s">
        <v>87</v>
      </c>
      <c r="AH36" s="27" t="s">
        <v>87</v>
      </c>
      <c r="AI36" s="27" t="s">
        <v>87</v>
      </c>
      <c r="AJ36" s="27" t="s">
        <v>87</v>
      </c>
      <c r="AK36" s="27" t="s">
        <v>87</v>
      </c>
      <c r="AL36" s="27" t="s">
        <v>87</v>
      </c>
      <c r="AM36" s="27" t="s">
        <v>87</v>
      </c>
      <c r="AN36" s="27" t="s">
        <v>87</v>
      </c>
      <c r="AO36" s="27" t="s">
        <v>87</v>
      </c>
      <c r="AP36" s="27" t="s">
        <v>87</v>
      </c>
      <c r="AQ36" s="27" t="s">
        <v>87</v>
      </c>
      <c r="AR36" s="27" t="s">
        <v>87</v>
      </c>
      <c r="AS36" s="27" t="s">
        <v>87</v>
      </c>
      <c r="AT36" s="81">
        <f t="shared" si="1"/>
        <v>0</v>
      </c>
      <c r="AU36" s="12">
        <f t="shared" si="2"/>
        <v>0</v>
      </c>
    </row>
    <row r="37" spans="1:47" ht="28.5" customHeight="1" thickBot="1">
      <c r="A37" s="2">
        <v>33</v>
      </c>
      <c r="B37" s="6" t="s">
        <v>28</v>
      </c>
      <c r="C37" s="98">
        <v>1</v>
      </c>
      <c r="D37" s="82" t="s">
        <v>87</v>
      </c>
      <c r="E37" s="27" t="s">
        <v>87</v>
      </c>
      <c r="F37" s="3">
        <v>1</v>
      </c>
      <c r="G37" s="60">
        <v>1</v>
      </c>
      <c r="H37" s="27" t="s">
        <v>87</v>
      </c>
      <c r="I37" s="60">
        <v>1</v>
      </c>
      <c r="J37" s="60">
        <v>1</v>
      </c>
      <c r="K37" s="60">
        <v>1</v>
      </c>
      <c r="L37" s="60">
        <v>1</v>
      </c>
      <c r="M37" s="60">
        <v>1</v>
      </c>
      <c r="N37" s="60">
        <v>1</v>
      </c>
      <c r="O37" s="60">
        <v>1</v>
      </c>
      <c r="P37" s="27" t="s">
        <v>87</v>
      </c>
      <c r="Q37" s="27" t="s">
        <v>87</v>
      </c>
      <c r="R37" s="27" t="s">
        <v>87</v>
      </c>
      <c r="S37" s="60">
        <v>1</v>
      </c>
      <c r="T37" s="60">
        <v>1</v>
      </c>
      <c r="U37" s="60">
        <v>1</v>
      </c>
      <c r="V37" s="60">
        <v>1</v>
      </c>
      <c r="W37" s="60">
        <v>1</v>
      </c>
      <c r="X37" s="60">
        <v>1</v>
      </c>
      <c r="Y37" s="60">
        <v>1</v>
      </c>
      <c r="Z37" s="27" t="s">
        <v>87</v>
      </c>
      <c r="AA37" s="60">
        <v>1</v>
      </c>
      <c r="AB37" s="60">
        <v>1</v>
      </c>
      <c r="AC37" s="130">
        <v>1</v>
      </c>
      <c r="AD37" s="27" t="s">
        <v>87</v>
      </c>
      <c r="AE37" s="130">
        <v>1</v>
      </c>
      <c r="AF37" s="130">
        <v>1</v>
      </c>
      <c r="AG37" s="27" t="s">
        <v>87</v>
      </c>
      <c r="AH37" s="27" t="s">
        <v>87</v>
      </c>
      <c r="AI37" s="130">
        <v>1</v>
      </c>
      <c r="AJ37" s="130">
        <v>1</v>
      </c>
      <c r="AK37" s="130">
        <v>1</v>
      </c>
      <c r="AL37" s="130">
        <v>1</v>
      </c>
      <c r="AM37" s="130">
        <v>1</v>
      </c>
      <c r="AN37" s="27" t="s">
        <v>87</v>
      </c>
      <c r="AO37" s="36">
        <v>1</v>
      </c>
      <c r="AP37" s="27" t="s">
        <v>87</v>
      </c>
      <c r="AQ37" s="130">
        <v>1</v>
      </c>
      <c r="AR37" s="27" t="s">
        <v>87</v>
      </c>
      <c r="AS37" s="27" t="s">
        <v>87</v>
      </c>
      <c r="AT37" s="81">
        <f t="shared" si="1"/>
        <v>29</v>
      </c>
      <c r="AU37" s="12">
        <f t="shared" si="2"/>
        <v>29</v>
      </c>
    </row>
    <row r="38" spans="1:47" ht="28.5" customHeight="1" thickBot="1">
      <c r="A38" s="2">
        <v>34</v>
      </c>
      <c r="B38" s="6" t="s">
        <v>29</v>
      </c>
      <c r="C38" s="97" t="s">
        <v>87</v>
      </c>
      <c r="D38" s="82" t="s">
        <v>87</v>
      </c>
      <c r="E38" s="27" t="s">
        <v>87</v>
      </c>
      <c r="F38" s="27" t="s">
        <v>87</v>
      </c>
      <c r="G38" s="27" t="s">
        <v>87</v>
      </c>
      <c r="H38" s="27" t="s">
        <v>87</v>
      </c>
      <c r="I38" s="27" t="s">
        <v>87</v>
      </c>
      <c r="J38" s="27" t="s">
        <v>87</v>
      </c>
      <c r="K38" s="27" t="s">
        <v>87</v>
      </c>
      <c r="L38" s="27" t="s">
        <v>87</v>
      </c>
      <c r="M38" s="27" t="s">
        <v>87</v>
      </c>
      <c r="N38" s="27" t="s">
        <v>87</v>
      </c>
      <c r="O38" s="27" t="s">
        <v>87</v>
      </c>
      <c r="P38" s="27" t="s">
        <v>87</v>
      </c>
      <c r="Q38" s="27" t="s">
        <v>87</v>
      </c>
      <c r="R38" s="27" t="s">
        <v>87</v>
      </c>
      <c r="S38" s="27" t="s">
        <v>87</v>
      </c>
      <c r="T38" s="27" t="s">
        <v>87</v>
      </c>
      <c r="U38" s="27" t="s">
        <v>87</v>
      </c>
      <c r="V38" s="27" t="s">
        <v>87</v>
      </c>
      <c r="W38" s="27" t="s">
        <v>87</v>
      </c>
      <c r="X38" s="27" t="s">
        <v>87</v>
      </c>
      <c r="Y38" s="27" t="s">
        <v>87</v>
      </c>
      <c r="Z38" s="27" t="s">
        <v>87</v>
      </c>
      <c r="AA38" s="27" t="s">
        <v>87</v>
      </c>
      <c r="AB38" s="27" t="s">
        <v>87</v>
      </c>
      <c r="AC38" s="27" t="s">
        <v>87</v>
      </c>
      <c r="AD38" s="27" t="s">
        <v>87</v>
      </c>
      <c r="AE38" s="27" t="s">
        <v>87</v>
      </c>
      <c r="AF38" s="27" t="s">
        <v>87</v>
      </c>
      <c r="AG38" s="27" t="s">
        <v>87</v>
      </c>
      <c r="AH38" s="27" t="s">
        <v>87</v>
      </c>
      <c r="AI38" s="27" t="s">
        <v>87</v>
      </c>
      <c r="AJ38" s="27" t="s">
        <v>87</v>
      </c>
      <c r="AK38" s="27" t="s">
        <v>87</v>
      </c>
      <c r="AL38" s="27" t="s">
        <v>87</v>
      </c>
      <c r="AM38" s="27" t="s">
        <v>87</v>
      </c>
      <c r="AN38" s="27" t="s">
        <v>87</v>
      </c>
      <c r="AO38" s="27" t="s">
        <v>87</v>
      </c>
      <c r="AP38" s="27" t="s">
        <v>87</v>
      </c>
      <c r="AQ38" s="27" t="s">
        <v>87</v>
      </c>
      <c r="AR38" s="27" t="s">
        <v>87</v>
      </c>
      <c r="AS38" s="27" t="s">
        <v>87</v>
      </c>
      <c r="AT38" s="81">
        <f t="shared" si="1"/>
        <v>0</v>
      </c>
      <c r="AU38" s="12">
        <f t="shared" si="2"/>
        <v>0</v>
      </c>
    </row>
    <row r="39" spans="1:47" ht="28.5" customHeight="1" thickBot="1">
      <c r="A39" s="2">
        <v>35</v>
      </c>
      <c r="B39" s="6" t="s">
        <v>30</v>
      </c>
      <c r="C39" s="97" t="s">
        <v>87</v>
      </c>
      <c r="D39" s="60">
        <v>1</v>
      </c>
      <c r="E39" s="27" t="s">
        <v>87</v>
      </c>
      <c r="F39" s="3">
        <v>1</v>
      </c>
      <c r="G39" s="60">
        <v>1</v>
      </c>
      <c r="H39" s="27" t="s">
        <v>87</v>
      </c>
      <c r="I39" s="60">
        <v>1</v>
      </c>
      <c r="J39" s="27" t="s">
        <v>87</v>
      </c>
      <c r="K39" s="27" t="s">
        <v>87</v>
      </c>
      <c r="L39" s="27" t="s">
        <v>87</v>
      </c>
      <c r="M39" s="27" t="s">
        <v>87</v>
      </c>
      <c r="N39" s="60">
        <v>1</v>
      </c>
      <c r="O39" s="27" t="s">
        <v>87</v>
      </c>
      <c r="P39" s="27" t="s">
        <v>87</v>
      </c>
      <c r="Q39" s="27" t="s">
        <v>87</v>
      </c>
      <c r="R39" s="27" t="s">
        <v>87</v>
      </c>
      <c r="S39" s="27" t="s">
        <v>87</v>
      </c>
      <c r="T39" s="27" t="s">
        <v>87</v>
      </c>
      <c r="U39" s="27" t="s">
        <v>87</v>
      </c>
      <c r="V39" s="27" t="s">
        <v>87</v>
      </c>
      <c r="W39" s="27" t="s">
        <v>87</v>
      </c>
      <c r="X39" s="27" t="s">
        <v>87</v>
      </c>
      <c r="Y39" s="27" t="s">
        <v>87</v>
      </c>
      <c r="Z39" s="27" t="s">
        <v>87</v>
      </c>
      <c r="AA39" s="27" t="s">
        <v>87</v>
      </c>
      <c r="AB39" s="27" t="s">
        <v>87</v>
      </c>
      <c r="AC39" s="27" t="s">
        <v>87</v>
      </c>
      <c r="AD39" s="27" t="s">
        <v>87</v>
      </c>
      <c r="AE39" s="27" t="s">
        <v>87</v>
      </c>
      <c r="AF39" s="27" t="s">
        <v>87</v>
      </c>
      <c r="AG39" s="27" t="s">
        <v>87</v>
      </c>
      <c r="AH39" s="27" t="s">
        <v>87</v>
      </c>
      <c r="AI39" s="27" t="s">
        <v>87</v>
      </c>
      <c r="AJ39" s="27" t="s">
        <v>87</v>
      </c>
      <c r="AK39" s="36">
        <v>1</v>
      </c>
      <c r="AL39" s="36">
        <v>1</v>
      </c>
      <c r="AM39" s="27" t="s">
        <v>87</v>
      </c>
      <c r="AN39" s="27" t="s">
        <v>87</v>
      </c>
      <c r="AO39" s="27" t="s">
        <v>87</v>
      </c>
      <c r="AP39" s="27" t="s">
        <v>87</v>
      </c>
      <c r="AQ39" s="27" t="s">
        <v>87</v>
      </c>
      <c r="AR39" s="36">
        <v>1</v>
      </c>
      <c r="AS39" s="36">
        <v>1</v>
      </c>
      <c r="AT39" s="81">
        <f t="shared" si="1"/>
        <v>9</v>
      </c>
      <c r="AU39" s="12">
        <f t="shared" si="2"/>
        <v>9</v>
      </c>
    </row>
    <row r="40" spans="1:47" ht="28.5" customHeight="1" thickBot="1">
      <c r="A40" s="2">
        <v>36</v>
      </c>
      <c r="B40" s="6" t="s">
        <v>31</v>
      </c>
      <c r="C40" s="98">
        <v>1</v>
      </c>
      <c r="D40" s="22">
        <v>1</v>
      </c>
      <c r="E40" s="27" t="s">
        <v>87</v>
      </c>
      <c r="F40" s="3">
        <v>1</v>
      </c>
      <c r="G40" s="27" t="s">
        <v>87</v>
      </c>
      <c r="H40" s="27" t="s">
        <v>87</v>
      </c>
      <c r="I40" s="27" t="s">
        <v>87</v>
      </c>
      <c r="J40" s="27" t="s">
        <v>87</v>
      </c>
      <c r="K40" s="60">
        <v>1</v>
      </c>
      <c r="L40" s="27" t="s">
        <v>87</v>
      </c>
      <c r="M40" s="60">
        <v>1</v>
      </c>
      <c r="N40" s="60">
        <v>1</v>
      </c>
      <c r="O40" s="60">
        <v>1</v>
      </c>
      <c r="P40" s="27" t="s">
        <v>87</v>
      </c>
      <c r="Q40" s="27" t="s">
        <v>87</v>
      </c>
      <c r="R40" s="27" t="s">
        <v>87</v>
      </c>
      <c r="S40" s="27" t="s">
        <v>87</v>
      </c>
      <c r="T40" s="27" t="s">
        <v>87</v>
      </c>
      <c r="U40" s="27" t="s">
        <v>87</v>
      </c>
      <c r="V40" s="27" t="s">
        <v>87</v>
      </c>
      <c r="W40" s="27" t="s">
        <v>87</v>
      </c>
      <c r="X40" s="27" t="s">
        <v>87</v>
      </c>
      <c r="Y40" s="27" t="s">
        <v>87</v>
      </c>
      <c r="Z40" s="27" t="s">
        <v>87</v>
      </c>
      <c r="AA40" s="27" t="s">
        <v>87</v>
      </c>
      <c r="AB40" s="27" t="s">
        <v>87</v>
      </c>
      <c r="AC40" s="36">
        <v>1</v>
      </c>
      <c r="AD40" s="27" t="s">
        <v>87</v>
      </c>
      <c r="AE40" s="27" t="s">
        <v>87</v>
      </c>
      <c r="AF40" s="27" t="s">
        <v>87</v>
      </c>
      <c r="AG40" s="27" t="s">
        <v>87</v>
      </c>
      <c r="AH40" s="36">
        <v>1</v>
      </c>
      <c r="AI40" s="27" t="s">
        <v>87</v>
      </c>
      <c r="AJ40" s="36">
        <v>1</v>
      </c>
      <c r="AK40" s="36">
        <v>1</v>
      </c>
      <c r="AL40" s="27" t="s">
        <v>87</v>
      </c>
      <c r="AM40" s="27" t="s">
        <v>87</v>
      </c>
      <c r="AN40" s="36">
        <v>1</v>
      </c>
      <c r="AO40" s="27" t="s">
        <v>87</v>
      </c>
      <c r="AP40" s="27" t="s">
        <v>87</v>
      </c>
      <c r="AQ40" s="27" t="s">
        <v>87</v>
      </c>
      <c r="AR40" s="27" t="s">
        <v>87</v>
      </c>
      <c r="AS40" s="27" t="s">
        <v>87</v>
      </c>
      <c r="AT40" s="81">
        <f t="shared" si="1"/>
        <v>12</v>
      </c>
      <c r="AU40" s="12">
        <f t="shared" si="2"/>
        <v>12</v>
      </c>
    </row>
    <row r="41" spans="1:47" ht="28.5" customHeight="1" thickBot="1">
      <c r="A41" s="2">
        <v>37</v>
      </c>
      <c r="B41" s="6" t="s">
        <v>32</v>
      </c>
      <c r="C41" s="98">
        <v>1</v>
      </c>
      <c r="D41" s="82" t="s">
        <v>87</v>
      </c>
      <c r="E41" s="27" t="s">
        <v>87</v>
      </c>
      <c r="F41" s="3">
        <v>1</v>
      </c>
      <c r="G41" s="60">
        <v>1</v>
      </c>
      <c r="H41" s="27" t="s">
        <v>87</v>
      </c>
      <c r="I41" s="27" t="s">
        <v>87</v>
      </c>
      <c r="J41" s="60">
        <v>1</v>
      </c>
      <c r="K41" s="60">
        <v>1</v>
      </c>
      <c r="L41" s="60">
        <v>1</v>
      </c>
      <c r="M41" s="27" t="s">
        <v>87</v>
      </c>
      <c r="N41" s="60">
        <v>1</v>
      </c>
      <c r="O41" s="60">
        <v>1</v>
      </c>
      <c r="P41" s="60">
        <v>1</v>
      </c>
      <c r="Q41" s="60">
        <v>1</v>
      </c>
      <c r="R41" s="27" t="s">
        <v>87</v>
      </c>
      <c r="S41" s="27" t="s">
        <v>87</v>
      </c>
      <c r="T41" s="27" t="s">
        <v>87</v>
      </c>
      <c r="U41" s="27" t="s">
        <v>87</v>
      </c>
      <c r="V41" s="60">
        <v>1</v>
      </c>
      <c r="W41" s="60">
        <v>1</v>
      </c>
      <c r="X41" s="60">
        <v>1</v>
      </c>
      <c r="Y41" s="60">
        <v>1</v>
      </c>
      <c r="Z41" s="27" t="s">
        <v>87</v>
      </c>
      <c r="AA41" s="60">
        <v>1</v>
      </c>
      <c r="AB41" s="60">
        <v>1</v>
      </c>
      <c r="AC41" s="130">
        <v>1</v>
      </c>
      <c r="AD41" s="27" t="s">
        <v>87</v>
      </c>
      <c r="AE41" s="27" t="s">
        <v>87</v>
      </c>
      <c r="AF41" s="130">
        <v>1</v>
      </c>
      <c r="AG41" s="27" t="s">
        <v>87</v>
      </c>
      <c r="AH41" s="130">
        <v>1</v>
      </c>
      <c r="AI41" s="130">
        <v>1</v>
      </c>
      <c r="AJ41" s="130">
        <v>1</v>
      </c>
      <c r="AK41" s="130">
        <v>1</v>
      </c>
      <c r="AL41" s="130">
        <v>1</v>
      </c>
      <c r="AM41" s="27" t="s">
        <v>87</v>
      </c>
      <c r="AN41" s="27" t="s">
        <v>87</v>
      </c>
      <c r="AO41" s="27" t="s">
        <v>87</v>
      </c>
      <c r="AP41" s="27" t="s">
        <v>87</v>
      </c>
      <c r="AQ41" s="27" t="s">
        <v>87</v>
      </c>
      <c r="AR41" s="27" t="s">
        <v>87</v>
      </c>
      <c r="AS41" s="27" t="s">
        <v>87</v>
      </c>
      <c r="AT41" s="81">
        <f t="shared" si="1"/>
        <v>23</v>
      </c>
      <c r="AU41" s="12">
        <f t="shared" si="2"/>
        <v>23</v>
      </c>
    </row>
    <row r="42" spans="1:47" ht="28.5" customHeight="1" thickBot="1">
      <c r="A42" s="2">
        <v>38</v>
      </c>
      <c r="B42" s="6" t="s">
        <v>33</v>
      </c>
      <c r="C42" s="97" t="s">
        <v>87</v>
      </c>
      <c r="D42" s="22">
        <v>1</v>
      </c>
      <c r="E42" s="27" t="s">
        <v>87</v>
      </c>
      <c r="F42" s="3">
        <v>1</v>
      </c>
      <c r="G42" s="27" t="s">
        <v>87</v>
      </c>
      <c r="H42" s="27" t="s">
        <v>87</v>
      </c>
      <c r="I42" s="60">
        <v>1</v>
      </c>
      <c r="J42" s="60">
        <v>1</v>
      </c>
      <c r="K42" s="60">
        <v>1</v>
      </c>
      <c r="L42" s="27" t="s">
        <v>87</v>
      </c>
      <c r="M42" s="27" t="s">
        <v>87</v>
      </c>
      <c r="N42" s="27" t="s">
        <v>87</v>
      </c>
      <c r="O42" s="27" t="s">
        <v>87</v>
      </c>
      <c r="P42" s="27" t="s">
        <v>87</v>
      </c>
      <c r="Q42" s="27" t="s">
        <v>87</v>
      </c>
      <c r="R42" s="27" t="s">
        <v>87</v>
      </c>
      <c r="S42" s="27" t="s">
        <v>87</v>
      </c>
      <c r="T42" s="27" t="s">
        <v>87</v>
      </c>
      <c r="U42" s="27" t="s">
        <v>87</v>
      </c>
      <c r="V42" s="27" t="s">
        <v>87</v>
      </c>
      <c r="W42" s="27" t="s">
        <v>87</v>
      </c>
      <c r="X42" s="27" t="s">
        <v>87</v>
      </c>
      <c r="Y42" s="60">
        <v>1</v>
      </c>
      <c r="Z42" s="27" t="s">
        <v>87</v>
      </c>
      <c r="AA42" s="27" t="s">
        <v>87</v>
      </c>
      <c r="AB42" s="60">
        <v>1</v>
      </c>
      <c r="AC42" s="27" t="s">
        <v>87</v>
      </c>
      <c r="AD42" s="27" t="s">
        <v>87</v>
      </c>
      <c r="AE42" s="27" t="s">
        <v>87</v>
      </c>
      <c r="AF42" s="27" t="s">
        <v>87</v>
      </c>
      <c r="AG42" s="27" t="s">
        <v>87</v>
      </c>
      <c r="AH42" s="36">
        <v>1</v>
      </c>
      <c r="AI42" s="27" t="s">
        <v>87</v>
      </c>
      <c r="AJ42" s="130">
        <v>1</v>
      </c>
      <c r="AK42" s="27" t="s">
        <v>87</v>
      </c>
      <c r="AL42" s="27" t="s">
        <v>87</v>
      </c>
      <c r="AM42" s="27" t="s">
        <v>87</v>
      </c>
      <c r="AN42" s="27" t="s">
        <v>87</v>
      </c>
      <c r="AO42" s="27" t="s">
        <v>87</v>
      </c>
      <c r="AP42" s="27" t="s">
        <v>87</v>
      </c>
      <c r="AQ42" s="27" t="s">
        <v>87</v>
      </c>
      <c r="AR42" s="36">
        <v>1</v>
      </c>
      <c r="AS42" s="27" t="s">
        <v>87</v>
      </c>
      <c r="AT42" s="81">
        <f t="shared" si="1"/>
        <v>10</v>
      </c>
      <c r="AU42" s="12">
        <f t="shared" si="2"/>
        <v>10</v>
      </c>
    </row>
    <row r="43" spans="1:47" ht="28.5" customHeight="1" thickBot="1">
      <c r="A43" s="2">
        <v>39</v>
      </c>
      <c r="B43" s="6" t="s">
        <v>34</v>
      </c>
      <c r="C43" s="97" t="s">
        <v>87</v>
      </c>
      <c r="D43" s="82" t="s">
        <v>87</v>
      </c>
      <c r="E43" s="61" t="s">
        <v>87</v>
      </c>
      <c r="F43" s="27" t="s">
        <v>87</v>
      </c>
      <c r="G43" s="27" t="s">
        <v>87</v>
      </c>
      <c r="H43" s="27" t="s">
        <v>87</v>
      </c>
      <c r="I43" s="27" t="s">
        <v>87</v>
      </c>
      <c r="J43" s="27" t="s">
        <v>87</v>
      </c>
      <c r="K43" s="27" t="s">
        <v>87</v>
      </c>
      <c r="L43" s="27" t="s">
        <v>87</v>
      </c>
      <c r="M43" s="27" t="s">
        <v>87</v>
      </c>
      <c r="N43" s="27" t="s">
        <v>87</v>
      </c>
      <c r="O43" s="27" t="s">
        <v>87</v>
      </c>
      <c r="P43" s="27" t="s">
        <v>87</v>
      </c>
      <c r="Q43" s="27" t="s">
        <v>87</v>
      </c>
      <c r="R43" s="27" t="s">
        <v>87</v>
      </c>
      <c r="S43" s="27" t="s">
        <v>87</v>
      </c>
      <c r="T43" s="27" t="s">
        <v>87</v>
      </c>
      <c r="U43" s="27" t="s">
        <v>87</v>
      </c>
      <c r="V43" s="27" t="s">
        <v>87</v>
      </c>
      <c r="W43" s="27" t="s">
        <v>87</v>
      </c>
      <c r="X43" s="27" t="s">
        <v>87</v>
      </c>
      <c r="Y43" s="60">
        <v>1</v>
      </c>
      <c r="Z43" s="27" t="s">
        <v>87</v>
      </c>
      <c r="AA43" s="27" t="s">
        <v>87</v>
      </c>
      <c r="AB43" s="27" t="s">
        <v>87</v>
      </c>
      <c r="AC43" s="27" t="s">
        <v>87</v>
      </c>
      <c r="AD43" s="27" t="s">
        <v>87</v>
      </c>
      <c r="AE43" s="27" t="s">
        <v>87</v>
      </c>
      <c r="AF43" s="27" t="s">
        <v>87</v>
      </c>
      <c r="AG43" s="27" t="s">
        <v>87</v>
      </c>
      <c r="AH43" s="27" t="s">
        <v>87</v>
      </c>
      <c r="AI43" s="27" t="s">
        <v>87</v>
      </c>
      <c r="AJ43" s="27" t="s">
        <v>87</v>
      </c>
      <c r="AK43" s="27" t="s">
        <v>87</v>
      </c>
      <c r="AL43" s="27" t="s">
        <v>87</v>
      </c>
      <c r="AM43" s="27" t="s">
        <v>87</v>
      </c>
      <c r="AN43" s="27" t="s">
        <v>87</v>
      </c>
      <c r="AO43" s="27" t="s">
        <v>87</v>
      </c>
      <c r="AP43" s="27" t="s">
        <v>87</v>
      </c>
      <c r="AQ43" s="27" t="s">
        <v>87</v>
      </c>
      <c r="AR43" s="27" t="s">
        <v>87</v>
      </c>
      <c r="AS43" s="27" t="s">
        <v>87</v>
      </c>
      <c r="AT43" s="81">
        <f t="shared" si="1"/>
        <v>1</v>
      </c>
      <c r="AU43" s="12">
        <f t="shared" si="2"/>
        <v>1</v>
      </c>
    </row>
    <row r="44" spans="1:47" ht="28.5" customHeight="1" thickBot="1">
      <c r="A44" s="2">
        <v>40</v>
      </c>
      <c r="B44" s="6" t="s">
        <v>35</v>
      </c>
      <c r="C44" s="98">
        <v>1</v>
      </c>
      <c r="D44" s="22">
        <v>1</v>
      </c>
      <c r="E44" s="82" t="s">
        <v>87</v>
      </c>
      <c r="F44" s="27" t="s">
        <v>87</v>
      </c>
      <c r="G44" s="27" t="s">
        <v>87</v>
      </c>
      <c r="H44" s="27" t="s">
        <v>87</v>
      </c>
      <c r="I44" s="27" t="s">
        <v>87</v>
      </c>
      <c r="J44" s="60">
        <v>1</v>
      </c>
      <c r="K44" s="60">
        <v>1</v>
      </c>
      <c r="L44" s="27" t="s">
        <v>87</v>
      </c>
      <c r="M44" s="27" t="s">
        <v>87</v>
      </c>
      <c r="N44" s="27" t="s">
        <v>87</v>
      </c>
      <c r="O44" s="3">
        <v>1</v>
      </c>
      <c r="P44" s="27" t="s">
        <v>87</v>
      </c>
      <c r="Q44" s="27" t="s">
        <v>87</v>
      </c>
      <c r="R44" s="27" t="s">
        <v>87</v>
      </c>
      <c r="S44" s="27" t="s">
        <v>87</v>
      </c>
      <c r="T44" s="27" t="s">
        <v>87</v>
      </c>
      <c r="U44" s="27" t="s">
        <v>87</v>
      </c>
      <c r="V44" s="60">
        <v>1</v>
      </c>
      <c r="W44" s="27" t="s">
        <v>87</v>
      </c>
      <c r="X44" s="27" t="s">
        <v>87</v>
      </c>
      <c r="Y44" s="27" t="s">
        <v>87</v>
      </c>
      <c r="Z44" s="27" t="s">
        <v>87</v>
      </c>
      <c r="AA44" s="27" t="s">
        <v>87</v>
      </c>
      <c r="AB44" s="27" t="s">
        <v>87</v>
      </c>
      <c r="AC44" s="27" t="s">
        <v>87</v>
      </c>
      <c r="AD44" s="27" t="s">
        <v>87</v>
      </c>
      <c r="AE44" s="27" t="s">
        <v>87</v>
      </c>
      <c r="AF44" s="27" t="s">
        <v>87</v>
      </c>
      <c r="AG44" s="27" t="s">
        <v>87</v>
      </c>
      <c r="AH44" s="36">
        <v>1</v>
      </c>
      <c r="AI44" s="27" t="s">
        <v>87</v>
      </c>
      <c r="AJ44" s="36">
        <v>1</v>
      </c>
      <c r="AK44" s="36">
        <v>1</v>
      </c>
      <c r="AL44" s="27" t="s">
        <v>87</v>
      </c>
      <c r="AM44" s="36">
        <v>1</v>
      </c>
      <c r="AN44" s="27" t="s">
        <v>87</v>
      </c>
      <c r="AO44" s="27" t="s">
        <v>87</v>
      </c>
      <c r="AP44" s="27" t="s">
        <v>87</v>
      </c>
      <c r="AQ44" s="27" t="s">
        <v>87</v>
      </c>
      <c r="AR44" s="27" t="s">
        <v>87</v>
      </c>
      <c r="AS44" s="27" t="s">
        <v>87</v>
      </c>
      <c r="AT44" s="81">
        <f t="shared" si="1"/>
        <v>10</v>
      </c>
      <c r="AU44" s="12">
        <f t="shared" si="2"/>
        <v>10</v>
      </c>
    </row>
    <row r="45" spans="1:47" ht="28.5" customHeight="1" thickBot="1">
      <c r="A45" s="2">
        <v>41</v>
      </c>
      <c r="B45" s="6" t="s">
        <v>36</v>
      </c>
      <c r="C45" s="97" t="s">
        <v>87</v>
      </c>
      <c r="D45" s="82" t="s">
        <v>87</v>
      </c>
      <c r="E45" s="82" t="s">
        <v>87</v>
      </c>
      <c r="F45" s="27" t="s">
        <v>87</v>
      </c>
      <c r="G45" s="60">
        <v>1</v>
      </c>
      <c r="H45" s="27" t="s">
        <v>87</v>
      </c>
      <c r="I45" s="27" t="s">
        <v>87</v>
      </c>
      <c r="J45" s="60">
        <v>1</v>
      </c>
      <c r="K45" s="27" t="s">
        <v>87</v>
      </c>
      <c r="L45" s="27" t="s">
        <v>87</v>
      </c>
      <c r="M45" s="27" t="s">
        <v>87</v>
      </c>
      <c r="N45" s="60">
        <v>1</v>
      </c>
      <c r="O45" s="27" t="s">
        <v>87</v>
      </c>
      <c r="P45" s="27" t="s">
        <v>87</v>
      </c>
      <c r="Q45" s="27" t="s">
        <v>87</v>
      </c>
      <c r="R45" s="27" t="s">
        <v>87</v>
      </c>
      <c r="S45" s="27" t="s">
        <v>87</v>
      </c>
      <c r="T45" s="27" t="s">
        <v>87</v>
      </c>
      <c r="U45" s="27" t="s">
        <v>87</v>
      </c>
      <c r="V45" s="27" t="s">
        <v>87</v>
      </c>
      <c r="W45" s="27" t="s">
        <v>87</v>
      </c>
      <c r="X45" s="27" t="s">
        <v>87</v>
      </c>
      <c r="Y45" s="27" t="s">
        <v>87</v>
      </c>
      <c r="Z45" s="27" t="s">
        <v>87</v>
      </c>
      <c r="AA45" s="27" t="s">
        <v>87</v>
      </c>
      <c r="AB45" s="27" t="s">
        <v>87</v>
      </c>
      <c r="AC45" s="36">
        <v>1</v>
      </c>
      <c r="AD45" s="27" t="s">
        <v>87</v>
      </c>
      <c r="AE45" s="27" t="s">
        <v>87</v>
      </c>
      <c r="AF45" s="27" t="s">
        <v>87</v>
      </c>
      <c r="AG45" s="27" t="s">
        <v>87</v>
      </c>
      <c r="AH45" s="27" t="s">
        <v>87</v>
      </c>
      <c r="AI45" s="27" t="s">
        <v>87</v>
      </c>
      <c r="AJ45" s="27" t="s">
        <v>87</v>
      </c>
      <c r="AK45" s="27" t="s">
        <v>87</v>
      </c>
      <c r="AL45" s="27" t="s">
        <v>87</v>
      </c>
      <c r="AM45" s="36">
        <v>1</v>
      </c>
      <c r="AN45" s="27" t="s">
        <v>87</v>
      </c>
      <c r="AO45" s="27" t="s">
        <v>87</v>
      </c>
      <c r="AP45" s="27" t="s">
        <v>87</v>
      </c>
      <c r="AQ45" s="27" t="s">
        <v>87</v>
      </c>
      <c r="AR45" s="36">
        <v>1</v>
      </c>
      <c r="AS45" s="27" t="s">
        <v>87</v>
      </c>
      <c r="AT45" s="81">
        <f t="shared" si="1"/>
        <v>6</v>
      </c>
      <c r="AU45" s="12">
        <f t="shared" si="2"/>
        <v>6</v>
      </c>
    </row>
    <row r="46" spans="1:47" ht="28.5" customHeight="1" thickBot="1">
      <c r="A46" s="2">
        <v>42</v>
      </c>
      <c r="B46" s="6" t="s">
        <v>37</v>
      </c>
      <c r="C46" s="98">
        <v>1</v>
      </c>
      <c r="D46" s="22">
        <v>1</v>
      </c>
      <c r="E46" s="82" t="s">
        <v>87</v>
      </c>
      <c r="F46" s="3">
        <v>1</v>
      </c>
      <c r="G46" s="60">
        <v>1</v>
      </c>
      <c r="H46" s="27" t="s">
        <v>87</v>
      </c>
      <c r="I46" s="60">
        <v>1</v>
      </c>
      <c r="J46" s="60">
        <v>1</v>
      </c>
      <c r="K46" s="60">
        <v>1</v>
      </c>
      <c r="L46" s="60">
        <v>1</v>
      </c>
      <c r="M46" s="60">
        <v>1</v>
      </c>
      <c r="N46" s="60">
        <v>1</v>
      </c>
      <c r="O46" s="60">
        <v>1</v>
      </c>
      <c r="P46" s="27" t="s">
        <v>87</v>
      </c>
      <c r="Q46" s="27" t="s">
        <v>87</v>
      </c>
      <c r="R46" s="27" t="s">
        <v>87</v>
      </c>
      <c r="S46" s="60">
        <v>1</v>
      </c>
      <c r="T46" s="27" t="s">
        <v>87</v>
      </c>
      <c r="U46" s="27" t="s">
        <v>87</v>
      </c>
      <c r="V46" s="27" t="s">
        <v>87</v>
      </c>
      <c r="W46" s="27" t="s">
        <v>87</v>
      </c>
      <c r="X46" s="3">
        <v>1</v>
      </c>
      <c r="Y46" s="27" t="s">
        <v>87</v>
      </c>
      <c r="Z46" s="27" t="s">
        <v>87</v>
      </c>
      <c r="AA46" s="27" t="s">
        <v>87</v>
      </c>
      <c r="AB46" s="27" t="s">
        <v>87</v>
      </c>
      <c r="AC46" s="27" t="s">
        <v>87</v>
      </c>
      <c r="AD46" s="27" t="s">
        <v>87</v>
      </c>
      <c r="AE46" s="27" t="s">
        <v>87</v>
      </c>
      <c r="AF46" s="27" t="s">
        <v>87</v>
      </c>
      <c r="AG46" s="27" t="s">
        <v>87</v>
      </c>
      <c r="AH46" s="27" t="s">
        <v>87</v>
      </c>
      <c r="AI46" s="27" t="s">
        <v>87</v>
      </c>
      <c r="AJ46" s="27" t="s">
        <v>87</v>
      </c>
      <c r="AK46" s="27" t="s">
        <v>87</v>
      </c>
      <c r="AL46" s="27" t="s">
        <v>87</v>
      </c>
      <c r="AM46" s="27" t="s">
        <v>87</v>
      </c>
      <c r="AN46" s="27" t="s">
        <v>87</v>
      </c>
      <c r="AO46" s="27" t="s">
        <v>87</v>
      </c>
      <c r="AP46" s="27" t="s">
        <v>87</v>
      </c>
      <c r="AQ46" s="27" t="s">
        <v>87</v>
      </c>
      <c r="AR46" s="27" t="s">
        <v>87</v>
      </c>
      <c r="AS46" s="27" t="s">
        <v>87</v>
      </c>
      <c r="AT46" s="81">
        <f t="shared" si="1"/>
        <v>13</v>
      </c>
      <c r="AU46" s="12">
        <f t="shared" si="2"/>
        <v>13</v>
      </c>
    </row>
    <row r="47" spans="1:47" ht="28.5" customHeight="1" thickBot="1">
      <c r="A47" s="2">
        <v>43</v>
      </c>
      <c r="B47" s="6" t="s">
        <v>38</v>
      </c>
      <c r="C47" s="98">
        <v>1</v>
      </c>
      <c r="D47" s="60">
        <v>1</v>
      </c>
      <c r="E47" s="82" t="s">
        <v>87</v>
      </c>
      <c r="F47" s="27" t="s">
        <v>87</v>
      </c>
      <c r="G47" s="60">
        <v>1</v>
      </c>
      <c r="H47" s="27" t="s">
        <v>87</v>
      </c>
      <c r="I47" s="27" t="s">
        <v>87</v>
      </c>
      <c r="J47" s="27" t="s">
        <v>87</v>
      </c>
      <c r="K47" s="60">
        <v>1</v>
      </c>
      <c r="L47" s="27" t="s">
        <v>87</v>
      </c>
      <c r="M47" s="27" t="s">
        <v>87</v>
      </c>
      <c r="N47" s="27" t="s">
        <v>87</v>
      </c>
      <c r="O47" s="27" t="s">
        <v>87</v>
      </c>
      <c r="P47" s="27" t="s">
        <v>87</v>
      </c>
      <c r="Q47" s="27" t="s">
        <v>87</v>
      </c>
      <c r="R47" s="27" t="s">
        <v>87</v>
      </c>
      <c r="S47" s="27" t="s">
        <v>87</v>
      </c>
      <c r="T47" s="27" t="s">
        <v>87</v>
      </c>
      <c r="U47" s="27" t="s">
        <v>87</v>
      </c>
      <c r="V47" s="27" t="s">
        <v>87</v>
      </c>
      <c r="W47" s="60">
        <v>1</v>
      </c>
      <c r="X47" s="27" t="s">
        <v>87</v>
      </c>
      <c r="Y47" s="27" t="s">
        <v>87</v>
      </c>
      <c r="Z47" s="27" t="s">
        <v>87</v>
      </c>
      <c r="AA47" s="27" t="s">
        <v>87</v>
      </c>
      <c r="AB47" s="27" t="s">
        <v>87</v>
      </c>
      <c r="AC47" s="27" t="s">
        <v>87</v>
      </c>
      <c r="AD47" s="27" t="s">
        <v>87</v>
      </c>
      <c r="AE47" s="27" t="s">
        <v>87</v>
      </c>
      <c r="AF47" s="27" t="s">
        <v>87</v>
      </c>
      <c r="AG47" s="27" t="s">
        <v>87</v>
      </c>
      <c r="AH47" s="27" t="s">
        <v>87</v>
      </c>
      <c r="AI47" s="27" t="s">
        <v>87</v>
      </c>
      <c r="AJ47" s="27" t="s">
        <v>87</v>
      </c>
      <c r="AK47" s="27" t="s">
        <v>87</v>
      </c>
      <c r="AL47" s="27" t="s">
        <v>87</v>
      </c>
      <c r="AM47" s="27" t="s">
        <v>87</v>
      </c>
      <c r="AN47" s="27" t="s">
        <v>87</v>
      </c>
      <c r="AO47" s="27" t="s">
        <v>87</v>
      </c>
      <c r="AP47" s="27" t="s">
        <v>87</v>
      </c>
      <c r="AQ47" s="27" t="s">
        <v>87</v>
      </c>
      <c r="AR47" s="36">
        <v>1</v>
      </c>
      <c r="AS47" s="27" t="s">
        <v>87</v>
      </c>
      <c r="AT47" s="81">
        <f t="shared" si="1"/>
        <v>6</v>
      </c>
      <c r="AU47" s="12">
        <f t="shared" si="2"/>
        <v>6</v>
      </c>
    </row>
    <row r="48" spans="1:47" ht="28.5" customHeight="1" thickBot="1">
      <c r="A48" s="2">
        <v>44</v>
      </c>
      <c r="B48" s="6" t="s">
        <v>39</v>
      </c>
      <c r="C48" s="97" t="s">
        <v>87</v>
      </c>
      <c r="D48" s="82" t="s">
        <v>87</v>
      </c>
      <c r="E48" s="82" t="s">
        <v>87</v>
      </c>
      <c r="F48" s="27" t="s">
        <v>87</v>
      </c>
      <c r="G48" s="27" t="s">
        <v>87</v>
      </c>
      <c r="H48" s="27" t="s">
        <v>87</v>
      </c>
      <c r="I48" s="27" t="s">
        <v>87</v>
      </c>
      <c r="J48" s="27" t="s">
        <v>87</v>
      </c>
      <c r="K48" s="27" t="s">
        <v>87</v>
      </c>
      <c r="L48" s="27" t="s">
        <v>87</v>
      </c>
      <c r="M48" s="27" t="s">
        <v>87</v>
      </c>
      <c r="N48" s="27" t="s">
        <v>87</v>
      </c>
      <c r="O48" s="27" t="s">
        <v>87</v>
      </c>
      <c r="P48" s="27" t="s">
        <v>87</v>
      </c>
      <c r="Q48" s="27" t="s">
        <v>87</v>
      </c>
      <c r="R48" s="60">
        <v>1</v>
      </c>
      <c r="S48" s="60">
        <v>1</v>
      </c>
      <c r="T48" s="27" t="s">
        <v>87</v>
      </c>
      <c r="U48" s="27" t="s">
        <v>87</v>
      </c>
      <c r="V48" s="27" t="s">
        <v>87</v>
      </c>
      <c r="W48" s="27" t="s">
        <v>87</v>
      </c>
      <c r="X48" s="27" t="s">
        <v>87</v>
      </c>
      <c r="Y48" s="27" t="s">
        <v>87</v>
      </c>
      <c r="Z48" s="60">
        <v>1</v>
      </c>
      <c r="AA48" s="27" t="s">
        <v>87</v>
      </c>
      <c r="AB48" s="27" t="s">
        <v>87</v>
      </c>
      <c r="AC48" s="27" t="s">
        <v>87</v>
      </c>
      <c r="AD48" s="27" t="s">
        <v>87</v>
      </c>
      <c r="AE48" s="27" t="s">
        <v>87</v>
      </c>
      <c r="AF48" s="27" t="s">
        <v>87</v>
      </c>
      <c r="AG48" s="27" t="s">
        <v>87</v>
      </c>
      <c r="AH48" s="27" t="s">
        <v>87</v>
      </c>
      <c r="AI48" s="27" t="s">
        <v>87</v>
      </c>
      <c r="AJ48" s="27" t="s">
        <v>87</v>
      </c>
      <c r="AK48" s="27" t="s">
        <v>87</v>
      </c>
      <c r="AL48" s="27" t="s">
        <v>87</v>
      </c>
      <c r="AM48" s="27" t="s">
        <v>87</v>
      </c>
      <c r="AN48" s="27" t="s">
        <v>87</v>
      </c>
      <c r="AO48" s="27" t="s">
        <v>87</v>
      </c>
      <c r="AP48" s="27" t="s">
        <v>87</v>
      </c>
      <c r="AQ48" s="27" t="s">
        <v>87</v>
      </c>
      <c r="AR48" s="27" t="s">
        <v>87</v>
      </c>
      <c r="AS48" s="27" t="s">
        <v>87</v>
      </c>
      <c r="AT48" s="81">
        <f t="shared" si="1"/>
        <v>3</v>
      </c>
      <c r="AU48" s="12">
        <f t="shared" si="2"/>
        <v>3</v>
      </c>
    </row>
    <row r="49" spans="1:47" ht="28.5" customHeight="1" thickBot="1">
      <c r="A49" s="2">
        <v>45</v>
      </c>
      <c r="B49" s="6" t="s">
        <v>40</v>
      </c>
      <c r="C49" s="97" t="s">
        <v>87</v>
      </c>
      <c r="D49" s="22">
        <v>1</v>
      </c>
      <c r="E49" s="27" t="s">
        <v>87</v>
      </c>
      <c r="F49" s="3">
        <v>1</v>
      </c>
      <c r="G49" s="27" t="s">
        <v>87</v>
      </c>
      <c r="H49" s="27" t="s">
        <v>87</v>
      </c>
      <c r="I49" s="27" t="s">
        <v>87</v>
      </c>
      <c r="J49" s="60">
        <v>1</v>
      </c>
      <c r="K49" s="60">
        <v>1</v>
      </c>
      <c r="L49" s="27" t="s">
        <v>87</v>
      </c>
      <c r="M49" s="27" t="s">
        <v>87</v>
      </c>
      <c r="N49" s="27" t="s">
        <v>87</v>
      </c>
      <c r="O49" s="27" t="s">
        <v>87</v>
      </c>
      <c r="P49" s="27" t="s">
        <v>87</v>
      </c>
      <c r="Q49" s="27" t="s">
        <v>87</v>
      </c>
      <c r="R49" s="27" t="s">
        <v>87</v>
      </c>
      <c r="S49" s="27" t="s">
        <v>87</v>
      </c>
      <c r="T49" s="27" t="s">
        <v>87</v>
      </c>
      <c r="U49" s="27" t="s">
        <v>87</v>
      </c>
      <c r="V49" s="27" t="s">
        <v>87</v>
      </c>
      <c r="W49" s="27" t="s">
        <v>87</v>
      </c>
      <c r="X49" s="27" t="s">
        <v>87</v>
      </c>
      <c r="Y49" s="60">
        <v>1</v>
      </c>
      <c r="Z49" s="27" t="s">
        <v>87</v>
      </c>
      <c r="AA49" s="27" t="s">
        <v>87</v>
      </c>
      <c r="AB49" s="27" t="s">
        <v>87</v>
      </c>
      <c r="AC49" s="27" t="s">
        <v>87</v>
      </c>
      <c r="AD49" s="27" t="s">
        <v>87</v>
      </c>
      <c r="AE49" s="27" t="s">
        <v>87</v>
      </c>
      <c r="AF49" s="27" t="s">
        <v>87</v>
      </c>
      <c r="AG49" s="27" t="s">
        <v>87</v>
      </c>
      <c r="AH49" s="27" t="s">
        <v>87</v>
      </c>
      <c r="AI49" s="27" t="s">
        <v>87</v>
      </c>
      <c r="AJ49" s="27" t="s">
        <v>87</v>
      </c>
      <c r="AK49" s="27" t="s">
        <v>87</v>
      </c>
      <c r="AL49" s="27" t="s">
        <v>87</v>
      </c>
      <c r="AM49" s="27" t="s">
        <v>87</v>
      </c>
      <c r="AN49" s="27" t="s">
        <v>87</v>
      </c>
      <c r="AO49" s="27" t="s">
        <v>87</v>
      </c>
      <c r="AP49" s="27" t="s">
        <v>87</v>
      </c>
      <c r="AQ49" s="27" t="s">
        <v>87</v>
      </c>
      <c r="AR49" s="27" t="s">
        <v>87</v>
      </c>
      <c r="AS49" s="27" t="s">
        <v>87</v>
      </c>
      <c r="AT49" s="81">
        <f t="shared" si="1"/>
        <v>5</v>
      </c>
      <c r="AU49" s="12">
        <f t="shared" si="2"/>
        <v>5</v>
      </c>
    </row>
    <row r="50" spans="1:47" ht="28.5" customHeight="1" thickBot="1">
      <c r="A50" s="2">
        <v>46</v>
      </c>
      <c r="B50" s="6" t="s">
        <v>41</v>
      </c>
      <c r="C50" s="97" t="s">
        <v>87</v>
      </c>
      <c r="D50" s="82" t="s">
        <v>87</v>
      </c>
      <c r="E50" s="70" t="s">
        <v>87</v>
      </c>
      <c r="F50" s="27" t="s">
        <v>87</v>
      </c>
      <c r="G50" s="27" t="s">
        <v>87</v>
      </c>
      <c r="H50" s="27" t="s">
        <v>87</v>
      </c>
      <c r="I50" s="27" t="s">
        <v>87</v>
      </c>
      <c r="J50" s="27" t="s">
        <v>87</v>
      </c>
      <c r="K50" s="27" t="s">
        <v>87</v>
      </c>
      <c r="L50" s="27" t="s">
        <v>87</v>
      </c>
      <c r="M50" s="60">
        <v>1</v>
      </c>
      <c r="N50" s="60">
        <v>1</v>
      </c>
      <c r="O50" s="60">
        <v>1</v>
      </c>
      <c r="P50" s="27" t="s">
        <v>87</v>
      </c>
      <c r="Q50" s="27" t="s">
        <v>87</v>
      </c>
      <c r="R50" s="27" t="s">
        <v>87</v>
      </c>
      <c r="S50" s="60">
        <v>1</v>
      </c>
      <c r="T50" s="27" t="s">
        <v>87</v>
      </c>
      <c r="U50" s="60">
        <v>1</v>
      </c>
      <c r="V50" s="60">
        <v>1</v>
      </c>
      <c r="W50" s="60">
        <v>1</v>
      </c>
      <c r="X50" s="60">
        <v>1</v>
      </c>
      <c r="Y50" s="60">
        <v>1</v>
      </c>
      <c r="Z50" s="60">
        <v>1</v>
      </c>
      <c r="AA50" s="60">
        <v>1</v>
      </c>
      <c r="AB50" s="60">
        <v>1</v>
      </c>
      <c r="AC50" s="130">
        <v>1</v>
      </c>
      <c r="AD50" s="130">
        <v>1</v>
      </c>
      <c r="AE50" s="27" t="s">
        <v>87</v>
      </c>
      <c r="AF50" s="130">
        <v>1</v>
      </c>
      <c r="AG50" s="27" t="s">
        <v>87</v>
      </c>
      <c r="AH50" s="130">
        <v>1</v>
      </c>
      <c r="AI50" s="27" t="s">
        <v>87</v>
      </c>
      <c r="AJ50" s="130">
        <v>1</v>
      </c>
      <c r="AK50" s="130">
        <v>1</v>
      </c>
      <c r="AL50" s="130">
        <v>1</v>
      </c>
      <c r="AM50" s="27" t="s">
        <v>87</v>
      </c>
      <c r="AN50" s="27" t="s">
        <v>87</v>
      </c>
      <c r="AO50" s="27" t="s">
        <v>87</v>
      </c>
      <c r="AP50" s="36">
        <v>1</v>
      </c>
      <c r="AQ50" s="27" t="s">
        <v>87</v>
      </c>
      <c r="AR50" s="36">
        <v>1</v>
      </c>
      <c r="AS50" s="36">
        <v>1</v>
      </c>
      <c r="AT50" s="81">
        <f t="shared" si="1"/>
        <v>22</v>
      </c>
      <c r="AU50" s="12">
        <f t="shared" si="2"/>
        <v>22</v>
      </c>
    </row>
    <row r="51" spans="1:47" ht="28.5" customHeight="1" thickBot="1">
      <c r="A51" s="2">
        <v>47</v>
      </c>
      <c r="B51" s="6" t="s">
        <v>42</v>
      </c>
      <c r="C51" s="97" t="s">
        <v>87</v>
      </c>
      <c r="D51" s="82" t="s">
        <v>87</v>
      </c>
      <c r="E51" s="27" t="s">
        <v>87</v>
      </c>
      <c r="F51" s="27" t="s">
        <v>87</v>
      </c>
      <c r="G51" s="27" t="s">
        <v>87</v>
      </c>
      <c r="H51" s="27" t="s">
        <v>87</v>
      </c>
      <c r="I51" s="27" t="s">
        <v>87</v>
      </c>
      <c r="J51" s="27" t="s">
        <v>87</v>
      </c>
      <c r="K51" s="27" t="s">
        <v>87</v>
      </c>
      <c r="L51" s="27" t="s">
        <v>87</v>
      </c>
      <c r="M51" s="27" t="s">
        <v>87</v>
      </c>
      <c r="N51" s="27" t="s">
        <v>87</v>
      </c>
      <c r="O51" s="27" t="s">
        <v>87</v>
      </c>
      <c r="P51" s="27" t="s">
        <v>87</v>
      </c>
      <c r="Q51" s="27" t="s">
        <v>87</v>
      </c>
      <c r="R51" s="27" t="s">
        <v>87</v>
      </c>
      <c r="S51" s="27" t="s">
        <v>87</v>
      </c>
      <c r="T51" s="27" t="s">
        <v>87</v>
      </c>
      <c r="U51" s="27" t="s">
        <v>87</v>
      </c>
      <c r="V51" s="27" t="s">
        <v>87</v>
      </c>
      <c r="W51" s="27" t="s">
        <v>87</v>
      </c>
      <c r="X51" s="27" t="s">
        <v>87</v>
      </c>
      <c r="Y51" s="27" t="s">
        <v>87</v>
      </c>
      <c r="Z51" s="27" t="s">
        <v>87</v>
      </c>
      <c r="AA51" s="27" t="s">
        <v>87</v>
      </c>
      <c r="AB51" s="27" t="s">
        <v>87</v>
      </c>
      <c r="AC51" s="27" t="s">
        <v>87</v>
      </c>
      <c r="AD51" s="27" t="s">
        <v>87</v>
      </c>
      <c r="AE51" s="27" t="s">
        <v>87</v>
      </c>
      <c r="AF51" s="27" t="s">
        <v>87</v>
      </c>
      <c r="AG51" s="27" t="s">
        <v>87</v>
      </c>
      <c r="AH51" s="27" t="s">
        <v>87</v>
      </c>
      <c r="AI51" s="27" t="s">
        <v>87</v>
      </c>
      <c r="AJ51" s="27" t="s">
        <v>87</v>
      </c>
      <c r="AK51" s="27" t="s">
        <v>87</v>
      </c>
      <c r="AL51" s="27" t="s">
        <v>87</v>
      </c>
      <c r="AM51" s="27" t="s">
        <v>87</v>
      </c>
      <c r="AN51" s="27" t="s">
        <v>87</v>
      </c>
      <c r="AO51" s="27" t="s">
        <v>87</v>
      </c>
      <c r="AP51" s="27" t="s">
        <v>87</v>
      </c>
      <c r="AQ51" s="27" t="s">
        <v>87</v>
      </c>
      <c r="AR51" s="27" t="s">
        <v>87</v>
      </c>
      <c r="AS51" s="27" t="s">
        <v>87</v>
      </c>
      <c r="AT51" s="81">
        <f t="shared" si="1"/>
        <v>0</v>
      </c>
      <c r="AU51" s="12">
        <f t="shared" si="2"/>
        <v>0</v>
      </c>
    </row>
    <row r="52" spans="1:47" ht="30" customHeight="1" thickBot="1">
      <c r="A52" s="2">
        <v>48</v>
      </c>
      <c r="B52" s="7" t="s">
        <v>43</v>
      </c>
      <c r="C52" s="65" t="s">
        <v>87</v>
      </c>
      <c r="D52" s="7">
        <v>1</v>
      </c>
      <c r="E52" s="71" t="s">
        <v>87</v>
      </c>
      <c r="F52" s="69" t="s">
        <v>87</v>
      </c>
      <c r="G52" s="64">
        <v>1</v>
      </c>
      <c r="H52" s="71" t="s">
        <v>87</v>
      </c>
      <c r="I52" s="64">
        <v>1</v>
      </c>
      <c r="J52" s="64">
        <v>1</v>
      </c>
      <c r="K52" s="64">
        <v>1</v>
      </c>
      <c r="L52" s="71" t="s">
        <v>87</v>
      </c>
      <c r="M52" s="71" t="s">
        <v>87</v>
      </c>
      <c r="N52" s="71" t="s">
        <v>87</v>
      </c>
      <c r="O52" s="71" t="s">
        <v>87</v>
      </c>
      <c r="P52" s="71" t="s">
        <v>87</v>
      </c>
      <c r="Q52" s="71" t="s">
        <v>87</v>
      </c>
      <c r="R52" s="71" t="s">
        <v>87</v>
      </c>
      <c r="S52" s="71" t="s">
        <v>87</v>
      </c>
      <c r="T52" s="71" t="s">
        <v>87</v>
      </c>
      <c r="U52" s="71" t="s">
        <v>87</v>
      </c>
      <c r="V52" s="64">
        <v>1</v>
      </c>
      <c r="W52" s="71" t="s">
        <v>87</v>
      </c>
      <c r="X52" s="71" t="s">
        <v>87</v>
      </c>
      <c r="Y52" s="64">
        <v>1</v>
      </c>
      <c r="Z52" s="71" t="s">
        <v>87</v>
      </c>
      <c r="AA52" s="71" t="s">
        <v>87</v>
      </c>
      <c r="AB52" s="71" t="s">
        <v>87</v>
      </c>
      <c r="AC52" s="71" t="s">
        <v>87</v>
      </c>
      <c r="AD52" s="71" t="s">
        <v>87</v>
      </c>
      <c r="AE52" s="71" t="s">
        <v>87</v>
      </c>
      <c r="AF52" s="131">
        <v>1</v>
      </c>
      <c r="AG52" s="69" t="s">
        <v>87</v>
      </c>
      <c r="AH52" s="64" t="s">
        <v>87</v>
      </c>
      <c r="AI52" s="71" t="s">
        <v>87</v>
      </c>
      <c r="AJ52" s="71" t="s">
        <v>87</v>
      </c>
      <c r="AK52" s="131">
        <v>1</v>
      </c>
      <c r="AL52" s="131">
        <v>1</v>
      </c>
      <c r="AM52" s="131">
        <v>1</v>
      </c>
      <c r="AN52" s="69" t="s">
        <v>87</v>
      </c>
      <c r="AO52" s="7">
        <v>1</v>
      </c>
      <c r="AP52" s="69" t="s">
        <v>87</v>
      </c>
      <c r="AQ52" s="71" t="s">
        <v>87</v>
      </c>
      <c r="AR52" s="71" t="s">
        <v>87</v>
      </c>
      <c r="AS52" s="71" t="s">
        <v>87</v>
      </c>
      <c r="AT52" s="81">
        <f t="shared" si="1"/>
        <v>12</v>
      </c>
      <c r="AU52" s="12">
        <f t="shared" si="2"/>
        <v>12</v>
      </c>
    </row>
    <row r="53" ht="30" customHeight="1" thickBot="1"/>
    <row r="54" spans="3:13" ht="30" customHeight="1" thickBot="1">
      <c r="C54" s="159" t="s">
        <v>54</v>
      </c>
      <c r="D54" s="160"/>
      <c r="E54" s="160"/>
      <c r="F54" s="160"/>
      <c r="G54" s="183"/>
      <c r="H54" s="165" t="s">
        <v>53</v>
      </c>
      <c r="I54" s="165"/>
      <c r="J54" s="160"/>
      <c r="K54" s="161"/>
      <c r="L54" s="159" t="s">
        <v>56</v>
      </c>
      <c r="M54" s="161"/>
    </row>
    <row r="55" spans="3:13" ht="30" customHeight="1" thickBot="1">
      <c r="C55" s="162" t="s">
        <v>67</v>
      </c>
      <c r="D55" s="163"/>
      <c r="E55" s="163"/>
      <c r="F55" s="164"/>
      <c r="G55" s="84">
        <v>10</v>
      </c>
      <c r="H55" s="85"/>
      <c r="I55" s="86" t="s">
        <v>71</v>
      </c>
      <c r="J55" s="77"/>
      <c r="K55" s="74"/>
      <c r="L55" s="74"/>
      <c r="M55" s="112"/>
    </row>
    <row r="56" spans="3:13" ht="30" customHeight="1" thickBot="1">
      <c r="C56" s="162" t="s">
        <v>68</v>
      </c>
      <c r="D56" s="163"/>
      <c r="E56" s="163"/>
      <c r="F56" s="164"/>
      <c r="G56" s="78">
        <v>8</v>
      </c>
      <c r="H56" s="85"/>
      <c r="I56" s="86" t="s">
        <v>72</v>
      </c>
      <c r="J56" s="74"/>
      <c r="K56" s="74"/>
      <c r="L56" s="74"/>
      <c r="M56" s="112"/>
    </row>
    <row r="57" spans="3:13" ht="30" customHeight="1" thickBot="1">
      <c r="C57" s="162" t="s">
        <v>69</v>
      </c>
      <c r="D57" s="163"/>
      <c r="E57" s="163"/>
      <c r="F57" s="164"/>
      <c r="G57" s="78">
        <v>7</v>
      </c>
      <c r="H57" s="85"/>
      <c r="I57" s="86" t="s">
        <v>72</v>
      </c>
      <c r="J57" s="74"/>
      <c r="K57" s="74"/>
      <c r="L57" s="74"/>
      <c r="M57" s="112"/>
    </row>
    <row r="58" spans="3:20" ht="30" customHeight="1" thickBot="1">
      <c r="C58" s="162" t="s">
        <v>70</v>
      </c>
      <c r="D58" s="163"/>
      <c r="E58" s="163"/>
      <c r="F58" s="164"/>
      <c r="G58" s="83">
        <v>5</v>
      </c>
      <c r="H58" s="87"/>
      <c r="I58" s="49" t="s">
        <v>72</v>
      </c>
      <c r="J58" s="166" t="s">
        <v>84</v>
      </c>
      <c r="K58" s="147"/>
      <c r="L58" s="147"/>
      <c r="M58" s="147"/>
      <c r="N58" s="147"/>
      <c r="O58" s="147"/>
      <c r="P58" s="147"/>
      <c r="Q58" s="147"/>
      <c r="R58" s="147"/>
      <c r="S58" s="147"/>
      <c r="T58" s="184"/>
    </row>
    <row r="59" spans="3:18" ht="30" customHeight="1" thickBot="1">
      <c r="C59" s="139" t="s">
        <v>85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29"/>
      <c r="R59" s="74"/>
    </row>
    <row r="60" spans="3:18" ht="56.25" customHeight="1" thickBot="1">
      <c r="C60" s="138" t="s">
        <v>86</v>
      </c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</row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</sheetData>
  <sheetProtection/>
  <autoFilter ref="B1:B187"/>
  <mergeCells count="16">
    <mergeCell ref="C59:P59"/>
    <mergeCell ref="C60:R60"/>
    <mergeCell ref="J58:T58"/>
    <mergeCell ref="C56:F56"/>
    <mergeCell ref="C57:F57"/>
    <mergeCell ref="C58:F58"/>
    <mergeCell ref="W1:AU1"/>
    <mergeCell ref="C2:AS2"/>
    <mergeCell ref="AT2:AT3"/>
    <mergeCell ref="C55:F55"/>
    <mergeCell ref="AU2:AU3"/>
    <mergeCell ref="C54:G54"/>
    <mergeCell ref="A1:B1"/>
    <mergeCell ref="C1:V1"/>
    <mergeCell ref="H54:K54"/>
    <mergeCell ref="L54:M54"/>
  </mergeCells>
  <printOptions/>
  <pageMargins left="0.25" right="0.25" top="0.75" bottom="0.75" header="0.3" footer="0.3"/>
  <pageSetup horizontalDpi="600" verticalDpi="600" orientation="portrait" paperSize="9" scale="90" r:id="rId1"/>
  <headerFooter alignWithMargins="0">
    <oddFooter>&amp;L&amp;F&amp;RPagina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B2" sqref="B2:I3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7" width="14.7109375" style="0" customWidth="1"/>
    <col min="8" max="8" width="14.7109375" style="20" customWidth="1"/>
    <col min="9" max="9" width="3.00390625" style="0" customWidth="1"/>
    <col min="10" max="10" width="10.7109375" style="20" customWidth="1"/>
    <col min="11" max="11" width="10.7109375" style="0" customWidth="1"/>
  </cols>
  <sheetData>
    <row r="1" spans="1:11" ht="60" customHeight="1" thickBot="1">
      <c r="A1" s="173" t="s">
        <v>46</v>
      </c>
      <c r="B1" s="174"/>
      <c r="C1" s="195" t="s">
        <v>189</v>
      </c>
      <c r="D1" s="189"/>
      <c r="E1" s="189"/>
      <c r="F1" s="189"/>
      <c r="G1" s="189"/>
      <c r="H1" s="189"/>
      <c r="I1" s="189"/>
      <c r="J1" s="189"/>
      <c r="K1" s="190"/>
    </row>
    <row r="2" spans="1:11" ht="42" customHeight="1" thickBot="1">
      <c r="A2" s="2"/>
      <c r="B2" s="198" t="s">
        <v>76</v>
      </c>
      <c r="C2" s="199"/>
      <c r="D2" s="199"/>
      <c r="E2" s="199"/>
      <c r="F2" s="199"/>
      <c r="G2" s="199"/>
      <c r="H2" s="199"/>
      <c r="I2" s="199"/>
      <c r="J2" s="202" t="s">
        <v>64</v>
      </c>
      <c r="K2" s="196" t="s">
        <v>58</v>
      </c>
    </row>
    <row r="3" spans="1:11" ht="20.25" customHeight="1" thickBot="1">
      <c r="A3" s="2"/>
      <c r="B3" s="200"/>
      <c r="C3" s="201"/>
      <c r="D3" s="201"/>
      <c r="E3" s="201"/>
      <c r="F3" s="201"/>
      <c r="G3" s="201"/>
      <c r="H3" s="201"/>
      <c r="I3" s="201"/>
      <c r="J3" s="203"/>
      <c r="K3" s="197"/>
    </row>
    <row r="4" spans="1:14" ht="35.25" customHeight="1" thickBot="1">
      <c r="A4" s="41"/>
      <c r="B4" s="42" t="s">
        <v>0</v>
      </c>
      <c r="C4" s="43" t="s">
        <v>60</v>
      </c>
      <c r="D4" s="43" t="s">
        <v>61</v>
      </c>
      <c r="E4" s="43" t="s">
        <v>62</v>
      </c>
      <c r="F4" s="43" t="s">
        <v>63</v>
      </c>
      <c r="G4" s="40" t="s">
        <v>95</v>
      </c>
      <c r="H4" s="43" t="s">
        <v>96</v>
      </c>
      <c r="I4" s="44" t="s">
        <v>57</v>
      </c>
      <c r="J4" s="203"/>
      <c r="K4" s="197"/>
      <c r="N4" s="50"/>
    </row>
    <row r="5" spans="1:11" ht="25.5" customHeight="1" thickBot="1">
      <c r="A5" s="2"/>
      <c r="B5" s="52" t="s">
        <v>52</v>
      </c>
      <c r="C5" s="37"/>
      <c r="D5" s="58">
        <f>SUM('El presenze Fidal CDS'!AC4)</f>
        <v>470</v>
      </c>
      <c r="E5" s="37"/>
      <c r="F5" s="58">
        <f>SUM('El presenze Fidal'!AF4)</f>
        <v>325</v>
      </c>
      <c r="G5" s="37"/>
      <c r="H5" s="58">
        <f>SUM('El presenze Camp Hinterland'!AT4)</f>
        <v>402</v>
      </c>
      <c r="I5" s="46"/>
      <c r="J5" s="56">
        <f>SUM('El presenze Fidal CDS'!AC4,'El presenze Fidal'!AF4,'El presenze Camp Hinterland'!AT4)</f>
        <v>1197</v>
      </c>
      <c r="K5" s="51"/>
    </row>
    <row r="6" spans="1:13" ht="21" thickBot="1">
      <c r="A6" s="45">
        <v>1</v>
      </c>
      <c r="B6" s="6" t="s">
        <v>1</v>
      </c>
      <c r="C6" s="29">
        <f>SUM('El presenze Fidal CDS'!AD5)</f>
        <v>63</v>
      </c>
      <c r="D6" s="39">
        <f>SUM('El presenze Fidal CDS'!AC5)</f>
        <v>9</v>
      </c>
      <c r="E6" s="30">
        <f>SUM('El presenze Fidal'!AG5)</f>
        <v>28</v>
      </c>
      <c r="F6" s="39">
        <f>SUM('El presenze Fidal'!AF5)</f>
        <v>5</v>
      </c>
      <c r="G6" s="31">
        <f>SUM('El presenze Camp Hinterland'!AU5)</f>
        <v>8</v>
      </c>
      <c r="H6" s="39">
        <f>SUM('El presenze Camp Hinterland'!AT5)</f>
        <v>8</v>
      </c>
      <c r="I6" s="47"/>
      <c r="J6" s="57">
        <f>SUM('El presenze Fidal CDS'!AC5,'El presenze Fidal'!AF5,'El presenze Camp Hinterland'!AT5)</f>
        <v>22</v>
      </c>
      <c r="K6" s="59">
        <f>SUM('El presenze Fidal CDS'!AD5,'El presenze Fidal'!AG5,'El presenze Camp Hinterland'!AU5)</f>
        <v>99</v>
      </c>
      <c r="M6" s="38"/>
    </row>
    <row r="7" spans="1:11" ht="21" thickBot="1">
      <c r="A7" s="2">
        <v>2</v>
      </c>
      <c r="B7" s="6" t="s">
        <v>80</v>
      </c>
      <c r="C7" s="29">
        <f>SUM('El presenze Fidal CDS'!AD6)</f>
        <v>14</v>
      </c>
      <c r="D7" s="39">
        <f>SUM('El presenze Fidal CDS'!AC6)</f>
        <v>2</v>
      </c>
      <c r="E7" s="30">
        <f>SUM('El presenze Fidal'!AG6)</f>
        <v>25</v>
      </c>
      <c r="F7" s="39">
        <f>SUM('El presenze Fidal'!AF6)</f>
        <v>5</v>
      </c>
      <c r="G7" s="31">
        <f>SUM('El presenze Camp Hinterland'!AU6)</f>
        <v>5</v>
      </c>
      <c r="H7" s="39">
        <f>SUM('El presenze Camp Hinterland'!AT6)</f>
        <v>5</v>
      </c>
      <c r="I7" s="48"/>
      <c r="J7" s="57">
        <f>SUM('El presenze Fidal CDS'!AC6,'El presenze Fidal'!AF6,'El presenze Camp Hinterland'!AT6)</f>
        <v>12</v>
      </c>
      <c r="K7" s="59">
        <f>SUM('El presenze Fidal CDS'!AD6,'El presenze Fidal'!AG6,'El presenze Camp Hinterland'!AU6)</f>
        <v>44</v>
      </c>
    </row>
    <row r="8" spans="1:11" ht="21" thickBot="1">
      <c r="A8" s="2">
        <v>3</v>
      </c>
      <c r="B8" s="6" t="s">
        <v>94</v>
      </c>
      <c r="C8" s="29">
        <f>SUM('El presenze Fidal CDS'!AD7)</f>
        <v>150</v>
      </c>
      <c r="D8" s="39">
        <f>SUM('El presenze Fidal CDS'!AC7)</f>
        <v>21</v>
      </c>
      <c r="E8" s="30">
        <f>SUM('El presenze Fidal'!AG7)</f>
        <v>106</v>
      </c>
      <c r="F8" s="39">
        <f>SUM('El presenze Fidal'!AF7)</f>
        <v>20</v>
      </c>
      <c r="G8" s="31">
        <f>SUM('El presenze Camp Hinterland'!AU7)</f>
        <v>22</v>
      </c>
      <c r="H8" s="39">
        <f>SUM('El presenze Camp Hinterland'!AT7)</f>
        <v>22</v>
      </c>
      <c r="I8" s="48"/>
      <c r="J8" s="57">
        <f>SUM('El presenze Fidal CDS'!AC7,'El presenze Fidal'!AF7,'El presenze Camp Hinterland'!AT7)</f>
        <v>63</v>
      </c>
      <c r="K8" s="59">
        <f>SUM('El presenze Fidal CDS'!AD7,'El presenze Fidal'!AG7,'El presenze Camp Hinterland'!AU7)</f>
        <v>278</v>
      </c>
    </row>
    <row r="9" spans="1:11" ht="21" thickBot="1">
      <c r="A9" s="2">
        <v>4</v>
      </c>
      <c r="B9" s="6" t="s">
        <v>2</v>
      </c>
      <c r="C9" s="29">
        <f>SUM('El presenze Fidal CDS'!AD8)</f>
        <v>42</v>
      </c>
      <c r="D9" s="39">
        <f>SUM('El presenze Fidal CDS'!AC8)</f>
        <v>6</v>
      </c>
      <c r="E9" s="30">
        <f>SUM('El presenze Fidal'!AG8)</f>
        <v>41</v>
      </c>
      <c r="F9" s="39">
        <f>SUM('El presenze Fidal'!AF8)</f>
        <v>7</v>
      </c>
      <c r="G9" s="31">
        <f>SUM('El presenze Camp Hinterland'!AU8)</f>
        <v>3</v>
      </c>
      <c r="H9" s="39">
        <f>SUM('El presenze Camp Hinterland'!AT8)</f>
        <v>3</v>
      </c>
      <c r="I9" s="48"/>
      <c r="J9" s="57">
        <f>SUM('El presenze Fidal CDS'!AC8,'El presenze Fidal'!AF8,'El presenze Camp Hinterland'!AT8)</f>
        <v>16</v>
      </c>
      <c r="K9" s="59">
        <f>SUM('El presenze Fidal CDS'!AD8,'El presenze Fidal'!AG8,'El presenze Camp Hinterland'!AU8)</f>
        <v>86</v>
      </c>
    </row>
    <row r="10" spans="1:11" ht="21" thickBot="1">
      <c r="A10" s="2">
        <v>5</v>
      </c>
      <c r="B10" s="6" t="s">
        <v>3</v>
      </c>
      <c r="C10" s="29">
        <f>SUM('El presenze Fidal CDS'!AD9)</f>
        <v>42</v>
      </c>
      <c r="D10" s="39">
        <f>SUM('El presenze Fidal CDS'!AC9)</f>
        <v>6</v>
      </c>
      <c r="E10" s="30">
        <f>SUM('El presenze Fidal'!AG9)</f>
        <v>5</v>
      </c>
      <c r="F10" s="39">
        <f>SUM('El presenze Fidal'!AF9)</f>
        <v>1</v>
      </c>
      <c r="G10" s="31">
        <f>SUM('El presenze Camp Hinterland'!AU9)</f>
        <v>5</v>
      </c>
      <c r="H10" s="39">
        <f>SUM('El presenze Camp Hinterland'!AT9)</f>
        <v>5</v>
      </c>
      <c r="I10" s="48"/>
      <c r="J10" s="57">
        <f>SUM('El presenze Fidal CDS'!AC9,'El presenze Fidal'!AF9,'El presenze Camp Hinterland'!AT9)</f>
        <v>12</v>
      </c>
      <c r="K10" s="59">
        <f>SUM('El presenze Fidal CDS'!AD9,'El presenze Fidal'!AG9,'El presenze Camp Hinterland'!AU9)</f>
        <v>52</v>
      </c>
    </row>
    <row r="11" spans="1:11" ht="21" thickBot="1">
      <c r="A11" s="2">
        <v>6</v>
      </c>
      <c r="B11" s="6" t="s">
        <v>4</v>
      </c>
      <c r="C11" s="29">
        <f>SUM('El presenze Fidal CDS'!AD10)</f>
        <v>56</v>
      </c>
      <c r="D11" s="39">
        <f>SUM('El presenze Fidal CDS'!AC10)</f>
        <v>8</v>
      </c>
      <c r="E11" s="30">
        <f>SUM('El presenze Fidal'!AG10)</f>
        <v>46</v>
      </c>
      <c r="F11" s="39">
        <f>SUM('El presenze Fidal'!AF10)</f>
        <v>8</v>
      </c>
      <c r="G11" s="31">
        <f>SUM('El presenze Camp Hinterland'!AU10)</f>
        <v>7</v>
      </c>
      <c r="H11" s="39">
        <f>SUM('El presenze Camp Hinterland'!AT10)</f>
        <v>7</v>
      </c>
      <c r="I11" s="48"/>
      <c r="J11" s="57">
        <f>SUM('El presenze Fidal CDS'!AC10,'El presenze Fidal'!AF10,'El presenze Camp Hinterland'!AT10)</f>
        <v>23</v>
      </c>
      <c r="K11" s="59">
        <f>SUM('El presenze Fidal CDS'!AD10,'El presenze Fidal'!AG10,'El presenze Camp Hinterland'!AU10)</f>
        <v>109</v>
      </c>
    </row>
    <row r="12" spans="1:11" ht="21" thickBot="1">
      <c r="A12" s="2">
        <v>7</v>
      </c>
      <c r="B12" s="6" t="s">
        <v>5</v>
      </c>
      <c r="C12" s="29">
        <f>SUM('El presenze Fidal CDS'!AD11)</f>
        <v>42</v>
      </c>
      <c r="D12" s="39">
        <f>SUM('El presenze Fidal CDS'!AC11)</f>
        <v>6</v>
      </c>
      <c r="E12" s="30">
        <f>SUM('El presenze Fidal'!AG11)</f>
        <v>5</v>
      </c>
      <c r="F12" s="39">
        <f>SUM('El presenze Fidal'!AF11)</f>
        <v>1</v>
      </c>
      <c r="G12" s="31">
        <f>SUM('El presenze Camp Hinterland'!AU11)</f>
        <v>1</v>
      </c>
      <c r="H12" s="39">
        <f>SUM('El presenze Camp Hinterland'!AT11)</f>
        <v>1</v>
      </c>
      <c r="I12" s="48"/>
      <c r="J12" s="57">
        <f>SUM('El presenze Fidal CDS'!AC11,'El presenze Fidal'!AF11,'El presenze Camp Hinterland'!AT11)</f>
        <v>8</v>
      </c>
      <c r="K12" s="59">
        <f>SUM('El presenze Fidal CDS'!AD11,'El presenze Fidal'!AG11,'El presenze Camp Hinterland'!AU11)</f>
        <v>48</v>
      </c>
    </row>
    <row r="13" spans="1:11" ht="21" thickBot="1">
      <c r="A13" s="2">
        <v>8</v>
      </c>
      <c r="B13" s="6" t="s">
        <v>81</v>
      </c>
      <c r="C13" s="29">
        <f>SUM('El presenze Fidal CDS'!AD12)</f>
        <v>21</v>
      </c>
      <c r="D13" s="39">
        <f>SUM('El presenze Fidal CDS'!AC12)</f>
        <v>3</v>
      </c>
      <c r="E13" s="30">
        <f>SUM('El presenze Fidal'!AG12)</f>
        <v>10</v>
      </c>
      <c r="F13" s="39">
        <f>SUM('El presenze Fidal'!AF12)</f>
        <v>2</v>
      </c>
      <c r="G13" s="31">
        <f>SUM('El presenze Camp Hinterland'!AU12)</f>
        <v>0</v>
      </c>
      <c r="H13" s="39">
        <f>SUM('El presenze Camp Hinterland'!AT12)</f>
        <v>0</v>
      </c>
      <c r="I13" s="48"/>
      <c r="J13" s="57">
        <f>SUM('El presenze Fidal CDS'!AC12,'El presenze Fidal'!AF12,'El presenze Camp Hinterland'!AT12)</f>
        <v>5</v>
      </c>
      <c r="K13" s="59">
        <f>SUM('El presenze Fidal CDS'!AD12,'El presenze Fidal'!AG12,'El presenze Camp Hinterland'!AU12)</f>
        <v>31</v>
      </c>
    </row>
    <row r="14" spans="1:11" ht="21" thickBot="1">
      <c r="A14" s="2">
        <v>9</v>
      </c>
      <c r="B14" s="6" t="s">
        <v>44</v>
      </c>
      <c r="C14" s="29">
        <f>SUM('El presenze Fidal CDS'!AD13)</f>
        <v>140</v>
      </c>
      <c r="D14" s="39">
        <f>SUM('El presenze Fidal CDS'!AC13)</f>
        <v>20</v>
      </c>
      <c r="E14" s="30">
        <f>SUM('El presenze Fidal'!AG13)</f>
        <v>98</v>
      </c>
      <c r="F14" s="39">
        <f>SUM('El presenze Fidal'!AF13)</f>
        <v>19</v>
      </c>
      <c r="G14" s="31">
        <f>SUM('El presenze Camp Hinterland'!AU13)</f>
        <v>16</v>
      </c>
      <c r="H14" s="39">
        <f>SUM('El presenze Camp Hinterland'!AT13)</f>
        <v>16</v>
      </c>
      <c r="I14" s="48"/>
      <c r="J14" s="57">
        <f>SUM('El presenze Fidal CDS'!AC13,'El presenze Fidal'!AF13,'El presenze Camp Hinterland'!AT13)</f>
        <v>55</v>
      </c>
      <c r="K14" s="59">
        <f>SUM('El presenze Fidal CDS'!AD13,'El presenze Fidal'!AG13,'El presenze Camp Hinterland'!AU13)</f>
        <v>254</v>
      </c>
    </row>
    <row r="15" spans="1:11" ht="21" thickBot="1">
      <c r="A15" s="2">
        <v>10</v>
      </c>
      <c r="B15" s="6" t="s">
        <v>6</v>
      </c>
      <c r="C15" s="29">
        <f>SUM('El presenze Fidal CDS'!AD14)</f>
        <v>84</v>
      </c>
      <c r="D15" s="39">
        <f>SUM('El presenze Fidal CDS'!AC14)</f>
        <v>12</v>
      </c>
      <c r="E15" s="30">
        <f>SUM('El presenze Fidal'!AG14)</f>
        <v>23</v>
      </c>
      <c r="F15" s="39">
        <f>SUM('El presenze Fidal'!AF14)</f>
        <v>4</v>
      </c>
      <c r="G15" s="31">
        <f>SUM('El presenze Camp Hinterland'!AU14)</f>
        <v>7</v>
      </c>
      <c r="H15" s="39">
        <f>SUM('El presenze Camp Hinterland'!AT14)</f>
        <v>7</v>
      </c>
      <c r="I15" s="48"/>
      <c r="J15" s="57">
        <f>SUM('El presenze Fidal CDS'!AC14,'El presenze Fidal'!AF14,'El presenze Camp Hinterland'!AT14)</f>
        <v>23</v>
      </c>
      <c r="K15" s="59">
        <f>SUM('El presenze Fidal CDS'!AD14,'El presenze Fidal'!AG14,'El presenze Camp Hinterland'!AU14)</f>
        <v>114</v>
      </c>
    </row>
    <row r="16" spans="1:11" ht="21" thickBot="1">
      <c r="A16" s="2">
        <v>11</v>
      </c>
      <c r="B16" s="6" t="s">
        <v>7</v>
      </c>
      <c r="C16" s="29">
        <f>SUM('El presenze Fidal CDS'!AD15)</f>
        <v>70</v>
      </c>
      <c r="D16" s="39">
        <f>SUM('El presenze Fidal CDS'!AC15)</f>
        <v>10</v>
      </c>
      <c r="E16" s="30">
        <f>SUM('El presenze Fidal'!AG15)</f>
        <v>18</v>
      </c>
      <c r="F16" s="39">
        <f>SUM('El presenze Fidal'!AF15)</f>
        <v>3</v>
      </c>
      <c r="G16" s="31">
        <f>SUM('El presenze Camp Hinterland'!AU15)</f>
        <v>12</v>
      </c>
      <c r="H16" s="39">
        <f>SUM('El presenze Camp Hinterland'!AT15)</f>
        <v>12</v>
      </c>
      <c r="I16" s="48"/>
      <c r="J16" s="57">
        <f>SUM('El presenze Fidal CDS'!AC15,'El presenze Fidal'!AF15,'El presenze Camp Hinterland'!AT15)</f>
        <v>25</v>
      </c>
      <c r="K16" s="59">
        <f>SUM('El presenze Fidal CDS'!AD15,'El presenze Fidal'!AG15,'El presenze Camp Hinterland'!AU15)</f>
        <v>100</v>
      </c>
    </row>
    <row r="17" spans="1:11" ht="21" thickBot="1">
      <c r="A17" s="2">
        <v>12</v>
      </c>
      <c r="B17" s="6" t="s">
        <v>8</v>
      </c>
      <c r="C17" s="29">
        <f>SUM('El presenze Fidal CDS'!AD16)</f>
        <v>56</v>
      </c>
      <c r="D17" s="39">
        <f>SUM('El presenze Fidal CDS'!AC16)</f>
        <v>8</v>
      </c>
      <c r="E17" s="30">
        <f>SUM('El presenze Fidal'!AG16)</f>
        <v>20</v>
      </c>
      <c r="F17" s="39">
        <f>SUM('El presenze Fidal'!AF16)</f>
        <v>4</v>
      </c>
      <c r="G17" s="31">
        <f>SUM('El presenze Camp Hinterland'!AU16)</f>
        <v>2</v>
      </c>
      <c r="H17" s="39">
        <f>SUM('El presenze Camp Hinterland'!AT16)</f>
        <v>2</v>
      </c>
      <c r="I17" s="48"/>
      <c r="J17" s="57">
        <f>SUM('El presenze Fidal CDS'!AC16,'El presenze Fidal'!AF16,'El presenze Camp Hinterland'!AT16)</f>
        <v>14</v>
      </c>
      <c r="K17" s="59">
        <f>SUM('El presenze Fidal CDS'!AD16,'El presenze Fidal'!AG16,'El presenze Camp Hinterland'!AU16)</f>
        <v>78</v>
      </c>
    </row>
    <row r="18" spans="1:11" ht="21" thickBot="1">
      <c r="A18" s="2">
        <v>13</v>
      </c>
      <c r="B18" s="6" t="s">
        <v>9</v>
      </c>
      <c r="C18" s="29">
        <f>SUM('El presenze Fidal CDS'!AD17)</f>
        <v>0</v>
      </c>
      <c r="D18" s="39">
        <f>SUM('El presenze Fidal CDS'!AC17)</f>
        <v>0</v>
      </c>
      <c r="E18" s="30">
        <f>SUM('El presenze Fidal'!AG17)</f>
        <v>30</v>
      </c>
      <c r="F18" s="39">
        <f>SUM('El presenze Fidal'!AF17)</f>
        <v>6</v>
      </c>
      <c r="G18" s="31">
        <f>SUM('El presenze Camp Hinterland'!AU17)</f>
        <v>0</v>
      </c>
      <c r="H18" s="39">
        <f>SUM('El presenze Camp Hinterland'!AT17)</f>
        <v>0</v>
      </c>
      <c r="I18" s="48"/>
      <c r="J18" s="57">
        <f>SUM('El presenze Fidal CDS'!AC17,'El presenze Fidal'!AF17,'El presenze Camp Hinterland'!AT17)</f>
        <v>6</v>
      </c>
      <c r="K18" s="59">
        <f>SUM('El presenze Fidal CDS'!AD17,'El presenze Fidal'!AG17,'El presenze Camp Hinterland'!AU17)</f>
        <v>30</v>
      </c>
    </row>
    <row r="19" spans="1:11" ht="21" thickBot="1">
      <c r="A19" s="2">
        <v>14</v>
      </c>
      <c r="B19" s="6" t="s">
        <v>10</v>
      </c>
      <c r="C19" s="29">
        <f>SUM('El presenze Fidal CDS'!AD18)</f>
        <v>70</v>
      </c>
      <c r="D19" s="39">
        <f>SUM('El presenze Fidal CDS'!AC18)</f>
        <v>10</v>
      </c>
      <c r="E19" s="30">
        <f>SUM('El presenze Fidal'!AG18)</f>
        <v>41</v>
      </c>
      <c r="F19" s="39">
        <f>SUM('El presenze Fidal'!AF18)</f>
        <v>7</v>
      </c>
      <c r="G19" s="31">
        <f>SUM('El presenze Camp Hinterland'!AU18)</f>
        <v>11</v>
      </c>
      <c r="H19" s="39">
        <f>SUM('El presenze Camp Hinterland'!AT18)</f>
        <v>11</v>
      </c>
      <c r="I19" s="48"/>
      <c r="J19" s="57">
        <f>SUM('El presenze Fidal CDS'!AC18,'El presenze Fidal'!AF18,'El presenze Camp Hinterland'!AT18)</f>
        <v>28</v>
      </c>
      <c r="K19" s="59">
        <f>SUM('El presenze Fidal CDS'!AD18,'El presenze Fidal'!AG18,'El presenze Camp Hinterland'!AU18)</f>
        <v>122</v>
      </c>
    </row>
    <row r="20" spans="1:11" ht="21" thickBot="1">
      <c r="A20" s="2">
        <v>15</v>
      </c>
      <c r="B20" s="6" t="s">
        <v>11</v>
      </c>
      <c r="C20" s="29">
        <f>SUM('El presenze Fidal CDS'!AD19)</f>
        <v>21</v>
      </c>
      <c r="D20" s="39">
        <f>SUM('El presenze Fidal CDS'!AC19)</f>
        <v>3</v>
      </c>
      <c r="E20" s="30">
        <f>SUM('El presenze Fidal'!AG19)</f>
        <v>23</v>
      </c>
      <c r="F20" s="39">
        <f>SUM('El presenze Fidal'!AF19)</f>
        <v>4</v>
      </c>
      <c r="G20" s="31">
        <f>SUM('El presenze Camp Hinterland'!AU19)</f>
        <v>2</v>
      </c>
      <c r="H20" s="39">
        <f>SUM('El presenze Camp Hinterland'!AT19)</f>
        <v>2</v>
      </c>
      <c r="I20" s="48"/>
      <c r="J20" s="57">
        <f>SUM('El presenze Fidal CDS'!AC19,'El presenze Fidal'!AF19,'El presenze Camp Hinterland'!AT19)</f>
        <v>9</v>
      </c>
      <c r="K20" s="59">
        <f>SUM('El presenze Fidal CDS'!AD19,'El presenze Fidal'!AG19,'El presenze Camp Hinterland'!AU19)</f>
        <v>46</v>
      </c>
    </row>
    <row r="21" spans="1:11" ht="21" thickBot="1">
      <c r="A21" s="2">
        <v>16</v>
      </c>
      <c r="B21" s="6" t="s">
        <v>12</v>
      </c>
      <c r="C21" s="29">
        <f>SUM('El presenze Fidal CDS'!AD20)</f>
        <v>77</v>
      </c>
      <c r="D21" s="39">
        <f>SUM('El presenze Fidal CDS'!AC20)</f>
        <v>11</v>
      </c>
      <c r="E21" s="30">
        <f>SUM('El presenze Fidal'!AG20)</f>
        <v>28</v>
      </c>
      <c r="F21" s="39">
        <f>SUM('El presenze Fidal'!AF20)</f>
        <v>5</v>
      </c>
      <c r="G21" s="31">
        <f>SUM('El presenze Camp Hinterland'!AU20)</f>
        <v>3</v>
      </c>
      <c r="H21" s="39">
        <f>SUM('El presenze Camp Hinterland'!AT20)</f>
        <v>3</v>
      </c>
      <c r="I21" s="48"/>
      <c r="J21" s="57">
        <f>SUM('El presenze Fidal CDS'!AC20,'El presenze Fidal'!AF20,'El presenze Camp Hinterland'!AT20)</f>
        <v>19</v>
      </c>
      <c r="K21" s="59">
        <f>SUM('El presenze Fidal CDS'!AD20,'El presenze Fidal'!AG20,'El presenze Camp Hinterland'!AU20)</f>
        <v>108</v>
      </c>
    </row>
    <row r="22" spans="1:11" ht="21" thickBot="1">
      <c r="A22" s="2">
        <v>17</v>
      </c>
      <c r="B22" s="6" t="s">
        <v>13</v>
      </c>
      <c r="C22" s="29">
        <f>SUM('El presenze Fidal CDS'!AD21)</f>
        <v>65</v>
      </c>
      <c r="D22" s="39">
        <f>SUM('El presenze Fidal CDS'!AC21)</f>
        <v>10</v>
      </c>
      <c r="E22" s="30">
        <f>SUM('El presenze Fidal'!AG21)</f>
        <v>36</v>
      </c>
      <c r="F22" s="39">
        <f>SUM('El presenze Fidal'!AF21)</f>
        <v>6</v>
      </c>
      <c r="G22" s="31">
        <f>SUM('El presenze Camp Hinterland'!AU21)</f>
        <v>11</v>
      </c>
      <c r="H22" s="39">
        <f>SUM('El presenze Camp Hinterland'!AT21)</f>
        <v>11</v>
      </c>
      <c r="I22" s="48"/>
      <c r="J22" s="57">
        <f>SUM('El presenze Fidal CDS'!AC21,'El presenze Fidal'!AF21,'El presenze Camp Hinterland'!AT21)</f>
        <v>27</v>
      </c>
      <c r="K22" s="59">
        <f>SUM('El presenze Fidal CDS'!AD21,'El presenze Fidal'!AG21,'El presenze Camp Hinterland'!AU21)</f>
        <v>112</v>
      </c>
    </row>
    <row r="23" spans="1:11" ht="21" thickBot="1">
      <c r="A23" s="2">
        <v>18</v>
      </c>
      <c r="B23" s="6" t="s">
        <v>14</v>
      </c>
      <c r="C23" s="29">
        <f>SUM('El presenze Fidal CDS'!AD22)</f>
        <v>117</v>
      </c>
      <c r="D23" s="39">
        <f>SUM('El presenze Fidal CDS'!AC22)</f>
        <v>16</v>
      </c>
      <c r="E23" s="30">
        <f>SUM('El presenze Fidal'!AG22)</f>
        <v>66</v>
      </c>
      <c r="F23" s="39">
        <f>SUM('El presenze Fidal'!AF22)</f>
        <v>12</v>
      </c>
      <c r="G23" s="31">
        <f>SUM('El presenze Camp Hinterland'!AU22)</f>
        <v>12</v>
      </c>
      <c r="H23" s="39">
        <f>SUM('El presenze Camp Hinterland'!AT22)</f>
        <v>12</v>
      </c>
      <c r="I23" s="48"/>
      <c r="J23" s="57">
        <f>SUM('El presenze Fidal CDS'!AC22,'El presenze Fidal'!AF22,'El presenze Camp Hinterland'!AT22)</f>
        <v>40</v>
      </c>
      <c r="K23" s="59">
        <f>SUM('El presenze Fidal CDS'!AD22,'El presenze Fidal'!AG22,'El presenze Camp Hinterland'!AU22)</f>
        <v>195</v>
      </c>
    </row>
    <row r="24" spans="1:11" ht="21" thickBot="1">
      <c r="A24" s="2">
        <v>19</v>
      </c>
      <c r="B24" s="6" t="s">
        <v>15</v>
      </c>
      <c r="C24" s="29">
        <f>SUM('El presenze Fidal CDS'!AD23)</f>
        <v>91</v>
      </c>
      <c r="D24" s="39">
        <f>SUM('El presenze Fidal CDS'!AC23)</f>
        <v>13</v>
      </c>
      <c r="E24" s="30">
        <f>SUM('El presenze Fidal'!AG23)</f>
        <v>71</v>
      </c>
      <c r="F24" s="39">
        <f>SUM('El presenze Fidal'!AF23)</f>
        <v>13</v>
      </c>
      <c r="G24" s="31">
        <f>SUM('El presenze Camp Hinterland'!AU23)</f>
        <v>6</v>
      </c>
      <c r="H24" s="39">
        <f>SUM('El presenze Camp Hinterland'!AT23)</f>
        <v>6</v>
      </c>
      <c r="I24" s="48"/>
      <c r="J24" s="57">
        <f>SUM('El presenze Fidal CDS'!AC23,'El presenze Fidal'!AF23,'El presenze Camp Hinterland'!AT23)</f>
        <v>32</v>
      </c>
      <c r="K24" s="59">
        <f>SUM('El presenze Fidal CDS'!AD23,'El presenze Fidal'!AG23,'El presenze Camp Hinterland'!AU23)</f>
        <v>168</v>
      </c>
    </row>
    <row r="25" spans="1:11" ht="21" thickBot="1">
      <c r="A25" s="2">
        <v>20</v>
      </c>
      <c r="B25" s="6" t="s">
        <v>16</v>
      </c>
      <c r="C25" s="29">
        <f>SUM('El presenze Fidal CDS'!AD24)</f>
        <v>49</v>
      </c>
      <c r="D25" s="39">
        <f>SUM('El presenze Fidal CDS'!AC24)</f>
        <v>7</v>
      </c>
      <c r="E25" s="30">
        <f>SUM('El presenze Fidal'!AG24)</f>
        <v>13</v>
      </c>
      <c r="F25" s="39">
        <f>SUM('El presenze Fidal'!AF24)</f>
        <v>2</v>
      </c>
      <c r="G25" s="31">
        <f>SUM('El presenze Camp Hinterland'!AU24)</f>
        <v>8</v>
      </c>
      <c r="H25" s="39">
        <f>SUM('El presenze Camp Hinterland'!AT24)</f>
        <v>8</v>
      </c>
      <c r="I25" s="48"/>
      <c r="J25" s="57">
        <f>SUM('El presenze Fidal CDS'!AC24,'El presenze Fidal'!AF24,'El presenze Camp Hinterland'!AT24)</f>
        <v>17</v>
      </c>
      <c r="K25" s="59">
        <f>SUM('El presenze Fidal CDS'!AD24,'El presenze Fidal'!AG24,'El presenze Camp Hinterland'!AU24)</f>
        <v>70</v>
      </c>
    </row>
    <row r="26" spans="1:11" ht="21" thickBot="1">
      <c r="A26" s="2">
        <v>21</v>
      </c>
      <c r="B26" s="6" t="s">
        <v>17</v>
      </c>
      <c r="C26" s="29">
        <f>SUM('El presenze Fidal CDS'!AD25)</f>
        <v>63</v>
      </c>
      <c r="D26" s="39">
        <f>SUM('El presenze Fidal CDS'!AC25)</f>
        <v>9</v>
      </c>
      <c r="E26" s="30">
        <f>SUM('El presenze Fidal'!AG25)</f>
        <v>10</v>
      </c>
      <c r="F26" s="39">
        <f>SUM('El presenze Fidal'!AF25)</f>
        <v>2</v>
      </c>
      <c r="G26" s="31">
        <f>SUM('El presenze Camp Hinterland'!AU25)</f>
        <v>20</v>
      </c>
      <c r="H26" s="39">
        <f>SUM('El presenze Camp Hinterland'!AT25)</f>
        <v>20</v>
      </c>
      <c r="I26" s="48"/>
      <c r="J26" s="57">
        <f>SUM('El presenze Fidal CDS'!AC25,'El presenze Fidal'!AF25,'El presenze Camp Hinterland'!AT25)</f>
        <v>31</v>
      </c>
      <c r="K26" s="59">
        <f>SUM('El presenze Fidal CDS'!AD25,'El presenze Fidal'!AG25,'El presenze Camp Hinterland'!AU25)</f>
        <v>93</v>
      </c>
    </row>
    <row r="27" spans="1:11" ht="21" thickBot="1">
      <c r="A27" s="2">
        <v>22</v>
      </c>
      <c r="B27" s="6" t="s">
        <v>18</v>
      </c>
      <c r="C27" s="29">
        <f>SUM('El presenze Fidal CDS'!AD26)</f>
        <v>28</v>
      </c>
      <c r="D27" s="39">
        <f>SUM('El presenze Fidal CDS'!AC26)</f>
        <v>4</v>
      </c>
      <c r="E27" s="30">
        <f>SUM('El presenze Fidal'!AG26)</f>
        <v>31</v>
      </c>
      <c r="F27" s="39">
        <f>SUM('El presenze Fidal'!AF26)</f>
        <v>5</v>
      </c>
      <c r="G27" s="31">
        <f>SUM('El presenze Camp Hinterland'!AU26)</f>
        <v>0</v>
      </c>
      <c r="H27" s="39">
        <f>SUM('El presenze Camp Hinterland'!AT26)</f>
        <v>0</v>
      </c>
      <c r="I27" s="48"/>
      <c r="J27" s="57">
        <f>SUM('El presenze Fidal CDS'!AC26,'El presenze Fidal'!AF26,'El presenze Camp Hinterland'!AT26)</f>
        <v>9</v>
      </c>
      <c r="K27" s="59">
        <f>SUM('El presenze Fidal CDS'!AD26,'El presenze Fidal'!AG26,'El presenze Camp Hinterland'!AU26)</f>
        <v>59</v>
      </c>
    </row>
    <row r="28" spans="1:11" ht="21" thickBot="1">
      <c r="A28" s="2">
        <v>23</v>
      </c>
      <c r="B28" s="6" t="s">
        <v>19</v>
      </c>
      <c r="C28" s="29">
        <f>SUM('El presenze Fidal CDS'!AD27)</f>
        <v>21</v>
      </c>
      <c r="D28" s="39">
        <f>SUM('El presenze Fidal CDS'!AC27)</f>
        <v>3</v>
      </c>
      <c r="E28" s="30">
        <f>SUM('El presenze Fidal'!AG27)</f>
        <v>30</v>
      </c>
      <c r="F28" s="39">
        <f>SUM('El presenze Fidal'!AF27)</f>
        <v>6</v>
      </c>
      <c r="G28" s="31">
        <f>SUM('El presenze Camp Hinterland'!AU27)</f>
        <v>16</v>
      </c>
      <c r="H28" s="39">
        <f>SUM('El presenze Camp Hinterland'!AT27)</f>
        <v>16</v>
      </c>
      <c r="I28" s="48"/>
      <c r="J28" s="57">
        <f>SUM('El presenze Fidal CDS'!AC27,'El presenze Fidal'!AF27,'El presenze Camp Hinterland'!AT27)</f>
        <v>25</v>
      </c>
      <c r="K28" s="59">
        <f>SUM('El presenze Fidal CDS'!AD27,'El presenze Fidal'!AG27,'El presenze Camp Hinterland'!AU27)</f>
        <v>67</v>
      </c>
    </row>
    <row r="29" spans="1:11" ht="21" thickBot="1">
      <c r="A29" s="2">
        <v>24</v>
      </c>
      <c r="B29" s="6" t="s">
        <v>20</v>
      </c>
      <c r="C29" s="29">
        <f>SUM('El presenze Fidal CDS'!AD28)</f>
        <v>70</v>
      </c>
      <c r="D29" s="39">
        <f>SUM('El presenze Fidal CDS'!AC28)</f>
        <v>10</v>
      </c>
      <c r="E29" s="30">
        <f>SUM('El presenze Fidal'!AG28)</f>
        <v>28</v>
      </c>
      <c r="F29" s="39">
        <f>SUM('El presenze Fidal'!AF28)</f>
        <v>5</v>
      </c>
      <c r="G29" s="31">
        <f>SUM('El presenze Camp Hinterland'!AU28)</f>
        <v>1</v>
      </c>
      <c r="H29" s="39">
        <f>SUM('El presenze Camp Hinterland'!AT28)</f>
        <v>1</v>
      </c>
      <c r="I29" s="48"/>
      <c r="J29" s="57">
        <f>SUM('El presenze Fidal CDS'!AC28,'El presenze Fidal'!AF28,'El presenze Camp Hinterland'!AT28)</f>
        <v>16</v>
      </c>
      <c r="K29" s="59">
        <f>SUM('El presenze Fidal CDS'!AD28,'El presenze Fidal'!AG28,'El presenze Camp Hinterland'!AU28)</f>
        <v>99</v>
      </c>
    </row>
    <row r="30" spans="1:11" ht="21" thickBot="1">
      <c r="A30" s="2">
        <v>25</v>
      </c>
      <c r="B30" s="6" t="s">
        <v>21</v>
      </c>
      <c r="C30" s="29">
        <f>SUM('El presenze Fidal CDS'!AD29)</f>
        <v>87</v>
      </c>
      <c r="D30" s="39">
        <f>SUM('El presenze Fidal CDS'!AC29)</f>
        <v>12</v>
      </c>
      <c r="E30" s="30">
        <f>SUM('El presenze Fidal'!AG29)</f>
        <v>18</v>
      </c>
      <c r="F30" s="39">
        <f>SUM('El presenze Fidal'!AF29)</f>
        <v>3</v>
      </c>
      <c r="G30" s="31">
        <f>SUM('El presenze Camp Hinterland'!AU29)</f>
        <v>5</v>
      </c>
      <c r="H30" s="39">
        <f>SUM('El presenze Camp Hinterland'!AT29)</f>
        <v>5</v>
      </c>
      <c r="I30" s="48"/>
      <c r="J30" s="57">
        <f>SUM('El presenze Fidal CDS'!AC29,'El presenze Fidal'!AF29,'El presenze Camp Hinterland'!AT29)</f>
        <v>20</v>
      </c>
      <c r="K30" s="59">
        <f>SUM('El presenze Fidal CDS'!AD29,'El presenze Fidal'!AG29,'El presenze Camp Hinterland'!AU29)</f>
        <v>110</v>
      </c>
    </row>
    <row r="31" spans="1:11" ht="21" thickBot="1">
      <c r="A31" s="2">
        <v>26</v>
      </c>
      <c r="B31" s="6" t="s">
        <v>22</v>
      </c>
      <c r="C31" s="29">
        <f>SUM('El presenze Fidal CDS'!AD30)</f>
        <v>42</v>
      </c>
      <c r="D31" s="39">
        <f>SUM('El presenze Fidal CDS'!AC30)</f>
        <v>6</v>
      </c>
      <c r="E31" s="30">
        <f>SUM('El presenze Fidal'!AG30)</f>
        <v>5</v>
      </c>
      <c r="F31" s="39">
        <f>SUM('El presenze Fidal'!AF30)</f>
        <v>1</v>
      </c>
      <c r="G31" s="31">
        <f>SUM('El presenze Camp Hinterland'!AU30)</f>
        <v>0</v>
      </c>
      <c r="H31" s="39">
        <f>SUM('El presenze Camp Hinterland'!AT30)</f>
        <v>0</v>
      </c>
      <c r="I31" s="48"/>
      <c r="J31" s="57">
        <f>SUM('El presenze Fidal CDS'!AC30,'El presenze Fidal'!AF30,'El presenze Camp Hinterland'!AT30)</f>
        <v>7</v>
      </c>
      <c r="K31" s="59">
        <f>SUM('El presenze Fidal CDS'!AD30,'El presenze Fidal'!AG30,'El presenze Camp Hinterland'!AU30)</f>
        <v>47</v>
      </c>
    </row>
    <row r="32" spans="1:11" ht="21" thickBot="1">
      <c r="A32" s="2">
        <v>27</v>
      </c>
      <c r="B32" s="6" t="s">
        <v>23</v>
      </c>
      <c r="C32" s="29">
        <f>SUM('El presenze Fidal CDS'!AD31)</f>
        <v>42</v>
      </c>
      <c r="D32" s="39">
        <f>SUM('El presenze Fidal CDS'!AC31)</f>
        <v>6</v>
      </c>
      <c r="E32" s="30">
        <f>SUM('El presenze Fidal'!AG31)</f>
        <v>38</v>
      </c>
      <c r="F32" s="39">
        <f>SUM('El presenze Fidal'!AF31)</f>
        <v>7</v>
      </c>
      <c r="G32" s="31">
        <f>SUM('El presenze Camp Hinterland'!AU31)</f>
        <v>14</v>
      </c>
      <c r="H32" s="39">
        <f>SUM('El presenze Camp Hinterland'!AT31)</f>
        <v>14</v>
      </c>
      <c r="I32" s="48"/>
      <c r="J32" s="57">
        <f>SUM('El presenze Fidal CDS'!AC31,'El presenze Fidal'!AF31,'El presenze Camp Hinterland'!AT31)</f>
        <v>27</v>
      </c>
      <c r="K32" s="59">
        <f>SUM('El presenze Fidal CDS'!AD31,'El presenze Fidal'!AG31,'El presenze Camp Hinterland'!AU31)</f>
        <v>94</v>
      </c>
    </row>
    <row r="33" spans="1:11" ht="21" thickBot="1">
      <c r="A33" s="2">
        <v>28</v>
      </c>
      <c r="B33" s="6" t="s">
        <v>24</v>
      </c>
      <c r="C33" s="29">
        <f>SUM('El presenze Fidal CDS'!AD32)</f>
        <v>65</v>
      </c>
      <c r="D33" s="39">
        <f>SUM('El presenze Fidal CDS'!AC32)</f>
        <v>10</v>
      </c>
      <c r="E33" s="30">
        <f>SUM('El presenze Fidal'!AG32)</f>
        <v>48</v>
      </c>
      <c r="F33" s="39">
        <f>SUM('El presenze Fidal'!AF32)</f>
        <v>9</v>
      </c>
      <c r="G33" s="31">
        <f>SUM('El presenze Camp Hinterland'!AU32)</f>
        <v>4</v>
      </c>
      <c r="H33" s="39">
        <f>SUM('El presenze Camp Hinterland'!AT32)</f>
        <v>4</v>
      </c>
      <c r="I33" s="48"/>
      <c r="J33" s="57">
        <f>SUM('El presenze Fidal CDS'!AC32,'El presenze Fidal'!AF32,'El presenze Camp Hinterland'!AT32)</f>
        <v>23</v>
      </c>
      <c r="K33" s="59">
        <f>SUM('El presenze Fidal CDS'!AD32,'El presenze Fidal'!AG32,'El presenze Camp Hinterland'!AU32)</f>
        <v>117</v>
      </c>
    </row>
    <row r="34" spans="1:11" ht="21" thickBot="1">
      <c r="A34" s="2">
        <v>29</v>
      </c>
      <c r="B34" s="6" t="s">
        <v>82</v>
      </c>
      <c r="C34" s="29">
        <f>SUM('El presenze Fidal CDS'!AD33)</f>
        <v>0</v>
      </c>
      <c r="D34" s="39">
        <f>SUM('El presenze Fidal CDS'!AC33)</f>
        <v>0</v>
      </c>
      <c r="E34" s="30">
        <f>SUM('El presenze Fidal'!AG33)</f>
        <v>0</v>
      </c>
      <c r="F34" s="39">
        <f>SUM('El presenze Fidal'!AF33)</f>
        <v>0</v>
      </c>
      <c r="G34" s="31">
        <f>SUM('El presenze Camp Hinterland'!AU33)</f>
        <v>0</v>
      </c>
      <c r="H34" s="39">
        <f>SUM('El presenze Camp Hinterland'!AT33)</f>
        <v>0</v>
      </c>
      <c r="I34" s="48"/>
      <c r="J34" s="57">
        <f>SUM('El presenze Fidal CDS'!AC33,'El presenze Fidal'!AF33,'El presenze Camp Hinterland'!AT33)</f>
        <v>0</v>
      </c>
      <c r="K34" s="59">
        <f>SUM('El presenze Fidal CDS'!AD33,'El presenze Fidal'!AG33,'El presenze Camp Hinterland'!AU33)</f>
        <v>0</v>
      </c>
    </row>
    <row r="35" spans="1:11" ht="21" thickBot="1">
      <c r="A35" s="2">
        <v>30</v>
      </c>
      <c r="B35" s="6" t="s">
        <v>25</v>
      </c>
      <c r="C35" s="29">
        <f>SUM('El presenze Fidal CDS'!AD34)</f>
        <v>157</v>
      </c>
      <c r="D35" s="39">
        <f>SUM('El presenze Fidal CDS'!AC34)</f>
        <v>22</v>
      </c>
      <c r="E35" s="30">
        <f>SUM('El presenze Fidal'!AG34)</f>
        <v>101</v>
      </c>
      <c r="F35" s="39">
        <f>SUM('El presenze Fidal'!AF34)</f>
        <v>19</v>
      </c>
      <c r="G35" s="31">
        <f>SUM('El presenze Camp Hinterland'!AU34)</f>
        <v>33</v>
      </c>
      <c r="H35" s="39">
        <f>SUM('El presenze Camp Hinterland'!AT34)</f>
        <v>33</v>
      </c>
      <c r="I35" s="48"/>
      <c r="J35" s="57">
        <f>SUM('El presenze Fidal CDS'!AC34,'El presenze Fidal'!AF34,'El presenze Camp Hinterland'!AT34)</f>
        <v>74</v>
      </c>
      <c r="K35" s="59">
        <f>SUM('El presenze Fidal CDS'!AD34,'El presenze Fidal'!AG34,'El presenze Camp Hinterland'!AU34)</f>
        <v>291</v>
      </c>
    </row>
    <row r="36" spans="1:11" ht="21" thickBot="1">
      <c r="A36" s="2">
        <v>31</v>
      </c>
      <c r="B36" s="6" t="s">
        <v>26</v>
      </c>
      <c r="C36" s="29">
        <f>SUM('El presenze Fidal CDS'!AD35)</f>
        <v>112</v>
      </c>
      <c r="D36" s="39">
        <f>SUM('El presenze Fidal CDS'!AC35)</f>
        <v>16</v>
      </c>
      <c r="E36" s="30">
        <f>SUM('El presenze Fidal'!AG35)</f>
        <v>41</v>
      </c>
      <c r="F36" s="39">
        <f>SUM('El presenze Fidal'!AF35)</f>
        <v>7</v>
      </c>
      <c r="G36" s="31">
        <f>SUM('El presenze Camp Hinterland'!AU35)</f>
        <v>7</v>
      </c>
      <c r="H36" s="39">
        <f>SUM('El presenze Camp Hinterland'!AT35)</f>
        <v>7</v>
      </c>
      <c r="I36" s="48"/>
      <c r="J36" s="57">
        <f>SUM('El presenze Fidal CDS'!AC35,'El presenze Fidal'!AF35,'El presenze Camp Hinterland'!AT35)</f>
        <v>30</v>
      </c>
      <c r="K36" s="59">
        <f>SUM('El presenze Fidal CDS'!AD35,'El presenze Fidal'!AG35,'El presenze Camp Hinterland'!AU35)</f>
        <v>160</v>
      </c>
    </row>
    <row r="37" spans="1:11" ht="21" thickBot="1">
      <c r="A37" s="2">
        <v>32</v>
      </c>
      <c r="B37" s="6" t="s">
        <v>27</v>
      </c>
      <c r="C37" s="29">
        <f>SUM('El presenze Fidal CDS'!AD36)</f>
        <v>0</v>
      </c>
      <c r="D37" s="39">
        <f>SUM('El presenze Fidal CDS'!AC36)</f>
        <v>0</v>
      </c>
      <c r="E37" s="30">
        <f>SUM('El presenze Fidal'!AG36)</f>
        <v>0</v>
      </c>
      <c r="F37" s="39">
        <f>SUM('El presenze Fidal'!AF36)</f>
        <v>0</v>
      </c>
      <c r="G37" s="31">
        <f>SUM('El presenze Camp Hinterland'!AU36)</f>
        <v>0</v>
      </c>
      <c r="H37" s="39">
        <f>SUM('El presenze Camp Hinterland'!AT36)</f>
        <v>0</v>
      </c>
      <c r="I37" s="48"/>
      <c r="J37" s="57">
        <f>SUM('El presenze Fidal CDS'!AC36,'El presenze Fidal'!AF36,'El presenze Camp Hinterland'!AT36)</f>
        <v>0</v>
      </c>
      <c r="K37" s="59">
        <f>SUM('El presenze Fidal CDS'!AD36,'El presenze Fidal'!AG36,'El presenze Camp Hinterland'!AU36)</f>
        <v>0</v>
      </c>
    </row>
    <row r="38" spans="1:11" ht="21" thickBot="1">
      <c r="A38" s="2">
        <v>33</v>
      </c>
      <c r="B38" s="6" t="s">
        <v>28</v>
      </c>
      <c r="C38" s="29">
        <f>SUM('El presenze Fidal CDS'!AD37)</f>
        <v>171</v>
      </c>
      <c r="D38" s="39">
        <f>SUM('El presenze Fidal CDS'!AC37)</f>
        <v>24</v>
      </c>
      <c r="E38" s="30">
        <f>SUM('El presenze Fidal'!AG37)</f>
        <v>111</v>
      </c>
      <c r="F38" s="39">
        <f>SUM('El presenze Fidal'!AF37)</f>
        <v>21</v>
      </c>
      <c r="G38" s="31">
        <f>SUM('El presenze Camp Hinterland'!AU37)</f>
        <v>29</v>
      </c>
      <c r="H38" s="39">
        <f>SUM('El presenze Camp Hinterland'!AT37)</f>
        <v>29</v>
      </c>
      <c r="I38" s="48"/>
      <c r="J38" s="57">
        <f>SUM('El presenze Fidal CDS'!AC37,'El presenze Fidal'!AF37,'El presenze Camp Hinterland'!AT37)</f>
        <v>74</v>
      </c>
      <c r="K38" s="59">
        <f>SUM('El presenze Fidal CDS'!AD37,'El presenze Fidal'!AG37,'El presenze Camp Hinterland'!AU37)</f>
        <v>311</v>
      </c>
    </row>
    <row r="39" spans="1:11" ht="21" thickBot="1">
      <c r="A39" s="2">
        <v>34</v>
      </c>
      <c r="B39" s="6" t="s">
        <v>29</v>
      </c>
      <c r="C39" s="29">
        <f>SUM('El presenze Fidal CDS'!AD38)</f>
        <v>56</v>
      </c>
      <c r="D39" s="39">
        <f>SUM('El presenze Fidal CDS'!AC38)</f>
        <v>8</v>
      </c>
      <c r="E39" s="30">
        <f>SUM('El presenze Fidal'!AG38)</f>
        <v>31</v>
      </c>
      <c r="F39" s="39">
        <f>SUM('El presenze Fidal'!AF38)</f>
        <v>5</v>
      </c>
      <c r="G39" s="31">
        <f>SUM('El presenze Camp Hinterland'!AU38)</f>
        <v>0</v>
      </c>
      <c r="H39" s="39">
        <f>SUM('El presenze Camp Hinterland'!AT38)</f>
        <v>0</v>
      </c>
      <c r="I39" s="48"/>
      <c r="J39" s="57">
        <f>SUM('El presenze Fidal CDS'!AC38,'El presenze Fidal'!AF38,'El presenze Camp Hinterland'!AT38)</f>
        <v>13</v>
      </c>
      <c r="K39" s="59">
        <f>SUM('El presenze Fidal CDS'!AD38,'El presenze Fidal'!AG38,'El presenze Camp Hinterland'!AU38)</f>
        <v>87</v>
      </c>
    </row>
    <row r="40" spans="1:11" ht="21" thickBot="1">
      <c r="A40" s="2">
        <v>35</v>
      </c>
      <c r="B40" s="6" t="s">
        <v>30</v>
      </c>
      <c r="C40" s="29">
        <f>SUM('El presenze Fidal CDS'!AD39)</f>
        <v>42</v>
      </c>
      <c r="D40" s="39">
        <f>SUM('El presenze Fidal CDS'!AC39)</f>
        <v>6</v>
      </c>
      <c r="E40" s="30">
        <f>SUM('El presenze Fidal'!AG39)</f>
        <v>10</v>
      </c>
      <c r="F40" s="39">
        <f>SUM('El presenze Fidal'!AF39)</f>
        <v>2</v>
      </c>
      <c r="G40" s="31">
        <f>SUM('El presenze Camp Hinterland'!AU39)</f>
        <v>9</v>
      </c>
      <c r="H40" s="39">
        <f>SUM('El presenze Camp Hinterland'!AT39)</f>
        <v>9</v>
      </c>
      <c r="I40" s="48"/>
      <c r="J40" s="57">
        <f>SUM('El presenze Fidal CDS'!AC39,'El presenze Fidal'!AF39,'El presenze Camp Hinterland'!AT39)</f>
        <v>17</v>
      </c>
      <c r="K40" s="59">
        <f>SUM('El presenze Fidal CDS'!AD39,'El presenze Fidal'!AG39,'El presenze Camp Hinterland'!AU39)</f>
        <v>61</v>
      </c>
    </row>
    <row r="41" spans="1:11" ht="21" thickBot="1">
      <c r="A41" s="2">
        <v>36</v>
      </c>
      <c r="B41" s="6" t="s">
        <v>31</v>
      </c>
      <c r="C41" s="29">
        <f>SUM('El presenze Fidal CDS'!AD40)</f>
        <v>72</v>
      </c>
      <c r="D41" s="39">
        <f>SUM('El presenze Fidal CDS'!AC40)</f>
        <v>11</v>
      </c>
      <c r="E41" s="30">
        <f>SUM('El presenze Fidal'!AG40)</f>
        <v>56</v>
      </c>
      <c r="F41" s="39">
        <f>SUM('El presenze Fidal'!AF40)</f>
        <v>10</v>
      </c>
      <c r="G41" s="31">
        <f>SUM('El presenze Camp Hinterland'!AU40)</f>
        <v>12</v>
      </c>
      <c r="H41" s="39">
        <f>SUM('El presenze Camp Hinterland'!AT40)</f>
        <v>12</v>
      </c>
      <c r="I41" s="48"/>
      <c r="J41" s="57">
        <f>SUM('El presenze Fidal CDS'!AC40,'El presenze Fidal'!AF40,'El presenze Camp Hinterland'!AT40)</f>
        <v>33</v>
      </c>
      <c r="K41" s="59">
        <f>SUM('El presenze Fidal CDS'!AD40,'El presenze Fidal'!AG40,'El presenze Camp Hinterland'!AU40)</f>
        <v>140</v>
      </c>
    </row>
    <row r="42" spans="1:11" ht="21" thickBot="1">
      <c r="A42" s="2">
        <v>37</v>
      </c>
      <c r="B42" s="6" t="s">
        <v>32</v>
      </c>
      <c r="C42" s="29">
        <f>SUM('El presenze Fidal CDS'!AD41)</f>
        <v>147</v>
      </c>
      <c r="D42" s="39">
        <f>SUM('El presenze Fidal CDS'!AC41)</f>
        <v>21</v>
      </c>
      <c r="E42" s="30">
        <f>SUM('El presenze Fidal'!AG41)</f>
        <v>81</v>
      </c>
      <c r="F42" s="39">
        <f>SUM('El presenze Fidal'!AF41)</f>
        <v>15</v>
      </c>
      <c r="G42" s="31">
        <f>SUM('El presenze Camp Hinterland'!AU41)</f>
        <v>23</v>
      </c>
      <c r="H42" s="39">
        <f>SUM('El presenze Camp Hinterland'!AT41)</f>
        <v>23</v>
      </c>
      <c r="I42" s="48"/>
      <c r="J42" s="57">
        <f>SUM('El presenze Fidal CDS'!AC41,'El presenze Fidal'!AF41,'El presenze Camp Hinterland'!AT41)</f>
        <v>59</v>
      </c>
      <c r="K42" s="59">
        <f>SUM('El presenze Fidal CDS'!AD41,'El presenze Fidal'!AG41,'El presenze Camp Hinterland'!AU41)</f>
        <v>251</v>
      </c>
    </row>
    <row r="43" spans="1:11" ht="21" thickBot="1">
      <c r="A43" s="2">
        <v>38</v>
      </c>
      <c r="B43" s="6" t="s">
        <v>33</v>
      </c>
      <c r="C43" s="29">
        <f>SUM('El presenze Fidal CDS'!AD42)</f>
        <v>122</v>
      </c>
      <c r="D43" s="39">
        <f>SUM('El presenze Fidal CDS'!AC42)</f>
        <v>17</v>
      </c>
      <c r="E43" s="30">
        <f>SUM('El presenze Fidal'!AG42)</f>
        <v>51</v>
      </c>
      <c r="F43" s="39">
        <f>SUM('El presenze Fidal'!AF42)</f>
        <v>9</v>
      </c>
      <c r="G43" s="31">
        <f>SUM('El presenze Camp Hinterland'!AU42)</f>
        <v>10</v>
      </c>
      <c r="H43" s="39">
        <f>SUM('El presenze Camp Hinterland'!AT42)</f>
        <v>10</v>
      </c>
      <c r="I43" s="48"/>
      <c r="J43" s="57">
        <f>SUM('El presenze Fidal CDS'!AC42,'El presenze Fidal'!AF42,'El presenze Camp Hinterland'!AT42)</f>
        <v>36</v>
      </c>
      <c r="K43" s="59">
        <f>SUM('El presenze Fidal CDS'!AD42,'El presenze Fidal'!AG42,'El presenze Camp Hinterland'!AU42)</f>
        <v>183</v>
      </c>
    </row>
    <row r="44" spans="1:11" ht="21" thickBot="1">
      <c r="A44" s="2">
        <v>39</v>
      </c>
      <c r="B44" s="6" t="s">
        <v>34</v>
      </c>
      <c r="C44" s="29">
        <f>SUM('El presenze Fidal CDS'!AD43)</f>
        <v>25</v>
      </c>
      <c r="D44" s="39">
        <f>SUM('El presenze Fidal CDS'!AC43)</f>
        <v>5</v>
      </c>
      <c r="E44" s="30">
        <f>SUM('El presenze Fidal'!AG43)</f>
        <v>8</v>
      </c>
      <c r="F44" s="39">
        <f>SUM('El presenze Fidal'!AF43)</f>
        <v>1</v>
      </c>
      <c r="G44" s="31">
        <f>SUM('El presenze Camp Hinterland'!AU43)</f>
        <v>1</v>
      </c>
      <c r="H44" s="39">
        <f>SUM('El presenze Camp Hinterland'!AT43)</f>
        <v>1</v>
      </c>
      <c r="I44" s="48"/>
      <c r="J44" s="57">
        <f>SUM('El presenze Fidal CDS'!AC43,'El presenze Fidal'!AF43,'El presenze Camp Hinterland'!AT43)</f>
        <v>7</v>
      </c>
      <c r="K44" s="59">
        <f>SUM('El presenze Fidal CDS'!AD43,'El presenze Fidal'!AG43,'El presenze Camp Hinterland'!AU43)</f>
        <v>34</v>
      </c>
    </row>
    <row r="45" spans="1:11" ht="21" thickBot="1">
      <c r="A45" s="2">
        <v>40</v>
      </c>
      <c r="B45" s="6" t="s">
        <v>35</v>
      </c>
      <c r="C45" s="29">
        <f>SUM('El presenze Fidal CDS'!AD44)</f>
        <v>140</v>
      </c>
      <c r="D45" s="39">
        <f>SUM('El presenze Fidal CDS'!AC44)</f>
        <v>20</v>
      </c>
      <c r="E45" s="30">
        <f>SUM('El presenze Fidal'!AG44)</f>
        <v>58</v>
      </c>
      <c r="F45" s="39">
        <f>SUM('El presenze Fidal'!AF44)</f>
        <v>11</v>
      </c>
      <c r="G45" s="31">
        <f>SUM('El presenze Camp Hinterland'!AU44)</f>
        <v>10</v>
      </c>
      <c r="H45" s="39">
        <f>SUM('El presenze Camp Hinterland'!AT44)</f>
        <v>10</v>
      </c>
      <c r="I45" s="48"/>
      <c r="J45" s="57">
        <f>SUM('El presenze Fidal CDS'!AC44,'El presenze Fidal'!AF44,'El presenze Camp Hinterland'!AT44)</f>
        <v>41</v>
      </c>
      <c r="K45" s="59">
        <f>SUM('El presenze Fidal CDS'!AD44,'El presenze Fidal'!AG44,'El presenze Camp Hinterland'!AU44)</f>
        <v>208</v>
      </c>
    </row>
    <row r="46" spans="1:11" ht="21" thickBot="1">
      <c r="A46" s="2">
        <v>41</v>
      </c>
      <c r="B46" s="6" t="s">
        <v>36</v>
      </c>
      <c r="C46" s="29">
        <f>SUM('El presenze Fidal CDS'!AD45)</f>
        <v>42</v>
      </c>
      <c r="D46" s="39">
        <f>SUM('El presenze Fidal CDS'!AC45)</f>
        <v>6</v>
      </c>
      <c r="E46" s="30">
        <f>SUM('El presenze Fidal'!AG45)</f>
        <v>15</v>
      </c>
      <c r="F46" s="39">
        <f>SUM('El presenze Fidal'!AF45)</f>
        <v>3</v>
      </c>
      <c r="G46" s="31">
        <f>SUM('El presenze Camp Hinterland'!AU45)</f>
        <v>6</v>
      </c>
      <c r="H46" s="39">
        <f>SUM('El presenze Camp Hinterland'!AT45)</f>
        <v>6</v>
      </c>
      <c r="I46" s="48"/>
      <c r="J46" s="57">
        <f>SUM('El presenze Fidal CDS'!AC45,'El presenze Fidal'!AF45,'El presenze Camp Hinterland'!AT45)</f>
        <v>15</v>
      </c>
      <c r="K46" s="59">
        <f>SUM('El presenze Fidal CDS'!AD45,'El presenze Fidal'!AG45,'El presenze Camp Hinterland'!AU45)</f>
        <v>63</v>
      </c>
    </row>
    <row r="47" spans="1:11" ht="21" thickBot="1">
      <c r="A47" s="2">
        <v>42</v>
      </c>
      <c r="B47" s="6" t="s">
        <v>37</v>
      </c>
      <c r="C47" s="29">
        <f>SUM('El presenze Fidal CDS'!AD46)</f>
        <v>56</v>
      </c>
      <c r="D47" s="39">
        <f>SUM('El presenze Fidal CDS'!AC46)</f>
        <v>8</v>
      </c>
      <c r="E47" s="30">
        <f>SUM('El presenze Fidal'!AG46)</f>
        <v>51</v>
      </c>
      <c r="F47" s="39">
        <f>SUM('El presenze Fidal'!AF46)</f>
        <v>9</v>
      </c>
      <c r="G47" s="31">
        <f>SUM('El presenze Camp Hinterland'!AU46)</f>
        <v>13</v>
      </c>
      <c r="H47" s="39">
        <f>SUM('El presenze Camp Hinterland'!AT46)</f>
        <v>13</v>
      </c>
      <c r="I47" s="48"/>
      <c r="J47" s="57">
        <f>SUM('El presenze Fidal CDS'!AC46,'El presenze Fidal'!AF46,'El presenze Camp Hinterland'!AT46)</f>
        <v>30</v>
      </c>
      <c r="K47" s="59">
        <f>SUM('El presenze Fidal CDS'!AD46,'El presenze Fidal'!AG46,'El presenze Camp Hinterland'!AU46)</f>
        <v>120</v>
      </c>
    </row>
    <row r="48" spans="1:11" ht="21" thickBot="1">
      <c r="A48" s="2">
        <v>43</v>
      </c>
      <c r="B48" s="6" t="s">
        <v>38</v>
      </c>
      <c r="C48" s="29">
        <f>SUM('El presenze Fidal CDS'!AD47)</f>
        <v>105</v>
      </c>
      <c r="D48" s="39">
        <f>SUM('El presenze Fidal CDS'!AC47)</f>
        <v>15</v>
      </c>
      <c r="E48" s="30">
        <f>SUM('El presenze Fidal'!AG47)</f>
        <v>25</v>
      </c>
      <c r="F48" s="39">
        <f>SUM('El presenze Fidal'!AF47)</f>
        <v>4</v>
      </c>
      <c r="G48" s="31">
        <f>SUM('El presenze Camp Hinterland'!AU47)</f>
        <v>6</v>
      </c>
      <c r="H48" s="39">
        <f>SUM('El presenze Camp Hinterland'!AT47)</f>
        <v>6</v>
      </c>
      <c r="I48" s="48"/>
      <c r="J48" s="57">
        <f>SUM('El presenze Fidal CDS'!AC47,'El presenze Fidal'!AF47,'El presenze Camp Hinterland'!AT47)</f>
        <v>25</v>
      </c>
      <c r="K48" s="59">
        <f>SUM('El presenze Fidal CDS'!AD47,'El presenze Fidal'!AG47,'El presenze Camp Hinterland'!AU47)</f>
        <v>136</v>
      </c>
    </row>
    <row r="49" spans="1:11" ht="21" thickBot="1">
      <c r="A49" s="2">
        <v>44</v>
      </c>
      <c r="B49" s="6" t="s">
        <v>39</v>
      </c>
      <c r="C49" s="29">
        <f>SUM('El presenze Fidal CDS'!AD48)</f>
        <v>14</v>
      </c>
      <c r="D49" s="39">
        <f>SUM('El presenze Fidal CDS'!AC48)</f>
        <v>2</v>
      </c>
      <c r="E49" s="30">
        <f>SUM('El presenze Fidal'!AG48)</f>
        <v>25</v>
      </c>
      <c r="F49" s="39">
        <f>SUM('El presenze Fidal'!AF48)</f>
        <v>5</v>
      </c>
      <c r="G49" s="31">
        <f>SUM('El presenze Camp Hinterland'!AU48)</f>
        <v>3</v>
      </c>
      <c r="H49" s="39">
        <f>SUM('El presenze Camp Hinterland'!AT48)</f>
        <v>3</v>
      </c>
      <c r="I49" s="48"/>
      <c r="J49" s="57">
        <f>SUM('El presenze Fidal CDS'!AC48,'El presenze Fidal'!AF48,'El presenze Camp Hinterland'!AT48)</f>
        <v>10</v>
      </c>
      <c r="K49" s="59">
        <f>SUM('El presenze Fidal CDS'!AD48,'El presenze Fidal'!AG48,'El presenze Camp Hinterland'!AU48)</f>
        <v>42</v>
      </c>
    </row>
    <row r="50" spans="1:11" ht="21" thickBot="1">
      <c r="A50" s="2">
        <v>45</v>
      </c>
      <c r="B50" s="6" t="s">
        <v>40</v>
      </c>
      <c r="C50" s="29">
        <f>SUM('El presenze Fidal CDS'!AD49)</f>
        <v>91</v>
      </c>
      <c r="D50" s="39">
        <f>SUM('El presenze Fidal CDS'!AC49)</f>
        <v>13</v>
      </c>
      <c r="E50" s="30">
        <f>SUM('El presenze Fidal'!AG49)</f>
        <v>56</v>
      </c>
      <c r="F50" s="39">
        <f>SUM('El presenze Fidal'!AF49)</f>
        <v>10</v>
      </c>
      <c r="G50" s="31">
        <f>SUM('El presenze Camp Hinterland'!AU49)</f>
        <v>5</v>
      </c>
      <c r="H50" s="39">
        <f>SUM('El presenze Camp Hinterland'!AT49)</f>
        <v>5</v>
      </c>
      <c r="I50" s="48"/>
      <c r="J50" s="57">
        <f>SUM('El presenze Fidal CDS'!AC49,'El presenze Fidal'!AF49,'El presenze Camp Hinterland'!AT49)</f>
        <v>28</v>
      </c>
      <c r="K50" s="59">
        <f>SUM('El presenze Fidal CDS'!AD49,'El presenze Fidal'!AG49,'El presenze Camp Hinterland'!AU49)</f>
        <v>152</v>
      </c>
    </row>
    <row r="51" spans="1:11" ht="21" thickBot="1">
      <c r="A51" s="2">
        <v>46</v>
      </c>
      <c r="B51" s="6" t="s">
        <v>41</v>
      </c>
      <c r="C51" s="29">
        <f>SUM('El presenze Fidal CDS'!AD50)</f>
        <v>91</v>
      </c>
      <c r="D51" s="39">
        <f>SUM('El presenze Fidal CDS'!AC50)</f>
        <v>13</v>
      </c>
      <c r="E51" s="30">
        <f>SUM('El presenze Fidal'!AG50)</f>
        <v>20</v>
      </c>
      <c r="F51" s="39">
        <f>SUM('El presenze Fidal'!AF50)</f>
        <v>4</v>
      </c>
      <c r="G51" s="31">
        <f>SUM('El presenze Camp Hinterland'!AU50)</f>
        <v>22</v>
      </c>
      <c r="H51" s="39">
        <f>SUM('El presenze Camp Hinterland'!AT50)</f>
        <v>22</v>
      </c>
      <c r="I51" s="48"/>
      <c r="J51" s="57">
        <f>SUM('El presenze Fidal CDS'!AC50,'El presenze Fidal'!AF50,'El presenze Camp Hinterland'!AT50)</f>
        <v>39</v>
      </c>
      <c r="K51" s="59">
        <f>SUM('El presenze Fidal CDS'!AD50,'El presenze Fidal'!AG50,'El presenze Camp Hinterland'!AU50)</f>
        <v>133</v>
      </c>
    </row>
    <row r="52" spans="1:11" ht="21" thickBot="1">
      <c r="A52" s="2">
        <v>47</v>
      </c>
      <c r="B52" s="6" t="s">
        <v>42</v>
      </c>
      <c r="C52" s="29">
        <f>SUM('El presenze Fidal CDS'!AD51)</f>
        <v>7</v>
      </c>
      <c r="D52" s="39">
        <f>SUM('El presenze Fidal CDS'!AC51)</f>
        <v>1</v>
      </c>
      <c r="E52" s="30">
        <f>SUM('El presenze Fidal'!AG51)</f>
        <v>0</v>
      </c>
      <c r="F52" s="39">
        <f>SUM('El presenze Fidal'!AF51)</f>
        <v>0</v>
      </c>
      <c r="G52" s="31">
        <f>SUM('El presenze Camp Hinterland'!AU51)</f>
        <v>0</v>
      </c>
      <c r="H52" s="39">
        <f>SUM('El presenze Camp Hinterland'!AT51)</f>
        <v>0</v>
      </c>
      <c r="I52" s="48"/>
      <c r="J52" s="57">
        <f>SUM('El presenze Fidal CDS'!AC51,'El presenze Fidal'!AF51,'El presenze Camp Hinterland'!AT51)</f>
        <v>1</v>
      </c>
      <c r="K52" s="59">
        <f>SUM('El presenze Fidal CDS'!AD51,'El presenze Fidal'!AG51,'El presenze Camp Hinterland'!AU51)</f>
        <v>7</v>
      </c>
    </row>
    <row r="53" spans="1:11" ht="21" thickBot="1">
      <c r="A53" s="2">
        <v>48</v>
      </c>
      <c r="B53" s="7" t="s">
        <v>43</v>
      </c>
      <c r="C53" s="53">
        <f>SUM('El presenze Fidal CDS'!AD52)</f>
        <v>150</v>
      </c>
      <c r="D53" s="54">
        <f>SUM('El presenze Fidal CDS'!AC52)</f>
        <v>21</v>
      </c>
      <c r="E53" s="55">
        <f>SUM('El presenze Fidal'!AG52)</f>
        <v>86</v>
      </c>
      <c r="F53" s="54">
        <f>SUM('El presenze Fidal'!AF52)</f>
        <v>16</v>
      </c>
      <c r="G53" s="91">
        <f>SUM('El presenze Camp Hinterland'!AU52)</f>
        <v>12</v>
      </c>
      <c r="H53" s="54">
        <f>SUM('El presenze Camp Hinterland'!AT52)</f>
        <v>12</v>
      </c>
      <c r="I53" s="92"/>
      <c r="J53" s="93">
        <f>SUM('El presenze Fidal CDS'!AC52,'El presenze Fidal'!AF52,'El presenze Camp Hinterland'!AT52)</f>
        <v>49</v>
      </c>
      <c r="K53" s="94">
        <f>SUM('El presenze Fidal CDS'!AD52,'El presenze Fidal'!AG52,'El presenze Camp Hinterland'!AU52)</f>
        <v>248</v>
      </c>
    </row>
  </sheetData>
  <sheetProtection/>
  <autoFilter ref="B1:B53"/>
  <mergeCells count="5">
    <mergeCell ref="A1:B1"/>
    <mergeCell ref="C1:K1"/>
    <mergeCell ref="K2:K4"/>
    <mergeCell ref="B2:I3"/>
    <mergeCell ref="J2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pane ySplit="5" topLeftCell="BM21" activePane="bottomLeft" state="frozen"/>
      <selection pane="topLeft" activeCell="A1" sqref="A1"/>
      <selection pane="bottomLeft" activeCell="B28" sqref="B28"/>
    </sheetView>
  </sheetViews>
  <sheetFormatPr defaultColWidth="9.140625" defaultRowHeight="12.75"/>
  <cols>
    <col min="1" max="1" width="6.7109375" style="0" customWidth="1"/>
    <col min="2" max="2" width="44.57421875" style="0" customWidth="1"/>
    <col min="3" max="3" width="2.57421875" style="0" customWidth="1"/>
    <col min="4" max="5" width="12.7109375" style="20" customWidth="1"/>
    <col min="6" max="6" width="12.7109375" style="0" customWidth="1"/>
  </cols>
  <sheetData>
    <row r="1" spans="1:6" ht="60" customHeight="1" thickBot="1">
      <c r="A1" s="173" t="s">
        <v>46</v>
      </c>
      <c r="B1" s="174"/>
      <c r="C1" s="195" t="s">
        <v>190</v>
      </c>
      <c r="D1" s="204"/>
      <c r="E1" s="204"/>
      <c r="F1" s="205"/>
    </row>
    <row r="2" spans="1:6" ht="49.5" customHeight="1" thickBot="1">
      <c r="A2" s="2"/>
      <c r="B2" s="198" t="s">
        <v>77</v>
      </c>
      <c r="C2" s="199"/>
      <c r="D2" s="202" t="s">
        <v>64</v>
      </c>
      <c r="E2" s="193" t="s">
        <v>73</v>
      </c>
      <c r="F2" s="196" t="s">
        <v>58</v>
      </c>
    </row>
    <row r="3" spans="1:6" ht="20.25" customHeight="1" thickBot="1">
      <c r="A3" s="2"/>
      <c r="B3" s="200"/>
      <c r="C3" s="201"/>
      <c r="D3" s="203"/>
      <c r="E3" s="206"/>
      <c r="F3" s="197"/>
    </row>
    <row r="4" spans="1:8" ht="35.25" customHeight="1" thickBot="1">
      <c r="A4" s="41"/>
      <c r="B4" s="42" t="s">
        <v>0</v>
      </c>
      <c r="C4" s="44" t="s">
        <v>57</v>
      </c>
      <c r="D4" s="203"/>
      <c r="E4" s="206"/>
      <c r="F4" s="197"/>
      <c r="H4" s="50"/>
    </row>
    <row r="5" spans="1:6" ht="25.5" customHeight="1" thickBot="1">
      <c r="A5" s="2"/>
      <c r="B5" s="52" t="s">
        <v>52</v>
      </c>
      <c r="C5" s="46"/>
      <c r="D5" s="56">
        <f>SUM('El presenze Fidal CDS'!AC4,'El presenze Fidal'!AF4,'El presenze Camp Hinterland'!AT4)</f>
        <v>1197</v>
      </c>
      <c r="E5" s="67">
        <v>81</v>
      </c>
      <c r="F5" s="51"/>
    </row>
    <row r="6" spans="1:10" ht="21" thickBot="1">
      <c r="A6" s="45">
        <v>1</v>
      </c>
      <c r="B6" s="6" t="s">
        <v>28</v>
      </c>
      <c r="C6" s="47"/>
      <c r="D6" s="57">
        <f>SUM('El presenze Fidal CDS'!AC37,'El presenze Fidal'!AF37,'El presenze Camp Hinterland'!AT37)</f>
        <v>74</v>
      </c>
      <c r="E6" s="68">
        <f>(D6/E5)</f>
        <v>0.9135802469135802</v>
      </c>
      <c r="F6" s="59">
        <f>SUM('El presenze Fidal CDS'!AD37,'El presenze Fidal'!AG37,'El presenze Camp Hinterland'!AU37)</f>
        <v>311</v>
      </c>
      <c r="H6" s="132"/>
      <c r="I6" s="132"/>
      <c r="J6" s="132"/>
    </row>
    <row r="7" spans="1:10" ht="21" thickBot="1">
      <c r="A7" s="2">
        <v>2</v>
      </c>
      <c r="B7" s="6" t="s">
        <v>25</v>
      </c>
      <c r="C7" s="48"/>
      <c r="D7" s="57">
        <f>SUM('El presenze Fidal CDS'!AC34,'El presenze Fidal'!AF34,'El presenze Camp Hinterland'!AT34)</f>
        <v>74</v>
      </c>
      <c r="E7" s="68">
        <f>(D7/E5)</f>
        <v>0.9135802469135802</v>
      </c>
      <c r="F7" s="59">
        <f>SUM('El presenze Fidal CDS'!AD34,'El presenze Fidal'!AG34,'El presenze Camp Hinterland'!AU34)</f>
        <v>291</v>
      </c>
      <c r="H7" s="132"/>
      <c r="I7" s="132"/>
      <c r="J7" s="132"/>
    </row>
    <row r="8" spans="1:10" ht="21" thickBot="1">
      <c r="A8" s="2">
        <v>3</v>
      </c>
      <c r="B8" s="6" t="s">
        <v>94</v>
      </c>
      <c r="C8" s="48"/>
      <c r="D8" s="57">
        <f>SUM('El presenze Fidal CDS'!AC7,'El presenze Fidal'!AF7,'El presenze Camp Hinterland'!AT7)</f>
        <v>63</v>
      </c>
      <c r="E8" s="68">
        <f>(D8/E5)</f>
        <v>0.7777777777777778</v>
      </c>
      <c r="F8" s="59">
        <f>SUM('El presenze Fidal CDS'!AD7,'El presenze Fidal'!AG7,'El presenze Camp Hinterland'!AU7)</f>
        <v>278</v>
      </c>
      <c r="H8" s="132"/>
      <c r="I8" s="132"/>
      <c r="J8" s="132"/>
    </row>
    <row r="9" spans="1:10" ht="21" thickBot="1">
      <c r="A9" s="2">
        <v>4</v>
      </c>
      <c r="B9" s="6" t="s">
        <v>44</v>
      </c>
      <c r="C9" s="48"/>
      <c r="D9" s="57">
        <f>SUM('El presenze Fidal CDS'!AC13,'El presenze Fidal'!AF13,'El presenze Camp Hinterland'!AT13)</f>
        <v>55</v>
      </c>
      <c r="E9" s="68">
        <f>(D9/E5)</f>
        <v>0.6790123456790124</v>
      </c>
      <c r="F9" s="59">
        <f>SUM('El presenze Fidal CDS'!AD13,'El presenze Fidal'!AG13,'El presenze Camp Hinterland'!AU13)</f>
        <v>254</v>
      </c>
      <c r="H9" s="132"/>
      <c r="J9" s="132"/>
    </row>
    <row r="10" spans="1:10" ht="21" thickBot="1">
      <c r="A10" s="2">
        <v>5</v>
      </c>
      <c r="B10" s="6" t="s">
        <v>32</v>
      </c>
      <c r="C10" s="48"/>
      <c r="D10" s="57">
        <f>SUM('El presenze Fidal CDS'!AC41,'El presenze Fidal'!AF41,'El presenze Camp Hinterland'!AT41)</f>
        <v>59</v>
      </c>
      <c r="E10" s="68">
        <f>(D10/E5)</f>
        <v>0.7283950617283951</v>
      </c>
      <c r="F10" s="59">
        <f>SUM('El presenze Fidal CDS'!AD41,'El presenze Fidal'!AG41,'El presenze Camp Hinterland'!AU41)</f>
        <v>251</v>
      </c>
      <c r="H10" s="132"/>
      <c r="I10" s="132"/>
      <c r="J10" s="132"/>
    </row>
    <row r="11" spans="1:10" ht="21" thickBot="1">
      <c r="A11" s="2">
        <v>6</v>
      </c>
      <c r="B11" s="6" t="s">
        <v>43</v>
      </c>
      <c r="C11" s="48"/>
      <c r="D11" s="57">
        <f>SUM('El presenze Fidal CDS'!AC52,'El presenze Fidal'!AF52,'El presenze Camp Hinterland'!AT52)</f>
        <v>49</v>
      </c>
      <c r="E11" s="68">
        <f>(D11/E5)</f>
        <v>0.6049382716049383</v>
      </c>
      <c r="F11" s="59">
        <f>SUM('El presenze Fidal CDS'!AD52,'El presenze Fidal'!AG52,'El presenze Camp Hinterland'!AU52)</f>
        <v>248</v>
      </c>
      <c r="H11" s="132"/>
      <c r="I11" s="132"/>
      <c r="J11" s="132"/>
    </row>
    <row r="12" spans="1:10" ht="21" thickBot="1">
      <c r="A12" s="2">
        <v>7</v>
      </c>
      <c r="B12" s="6" t="s">
        <v>35</v>
      </c>
      <c r="C12" s="48"/>
      <c r="D12" s="57">
        <f>SUM('El presenze Fidal CDS'!AC44,'El presenze Fidal'!AF44,'El presenze Camp Hinterland'!AT44)</f>
        <v>41</v>
      </c>
      <c r="E12" s="68">
        <f>(D12/E5)</f>
        <v>0.5061728395061729</v>
      </c>
      <c r="F12" s="59">
        <f>SUM('El presenze Fidal CDS'!AD44,'El presenze Fidal'!AG44,'El presenze Camp Hinterland'!AU44)</f>
        <v>208</v>
      </c>
      <c r="H12" s="132"/>
      <c r="I12" s="132"/>
      <c r="J12" s="132"/>
    </row>
    <row r="13" spans="1:10" ht="21" thickBot="1">
      <c r="A13" s="2">
        <v>8</v>
      </c>
      <c r="B13" s="6" t="s">
        <v>14</v>
      </c>
      <c r="C13" s="48"/>
      <c r="D13" s="57">
        <f>SUM('El presenze Fidal CDS'!AC22,'El presenze Fidal'!AF22,'El presenze Camp Hinterland'!AT22)</f>
        <v>40</v>
      </c>
      <c r="E13" s="68">
        <f>(D13/E5)</f>
        <v>0.49382716049382713</v>
      </c>
      <c r="F13" s="59">
        <f>SUM('El presenze Fidal CDS'!AD22,'El presenze Fidal'!AG22,'El presenze Camp Hinterland'!AU22)</f>
        <v>195</v>
      </c>
      <c r="H13" s="132"/>
      <c r="I13" s="132"/>
      <c r="J13" s="132"/>
    </row>
    <row r="14" spans="1:10" ht="21" thickBot="1">
      <c r="A14" s="2">
        <v>9</v>
      </c>
      <c r="B14" s="6" t="s">
        <v>33</v>
      </c>
      <c r="C14" s="48"/>
      <c r="D14" s="57">
        <f>SUM('El presenze Fidal CDS'!AC42,'El presenze Fidal'!AF42,'El presenze Camp Hinterland'!AT42)</f>
        <v>36</v>
      </c>
      <c r="E14" s="68">
        <f>(D14/E5)</f>
        <v>0.4444444444444444</v>
      </c>
      <c r="F14" s="59">
        <f>SUM('El presenze Fidal CDS'!AD42,'El presenze Fidal'!AG42,'El presenze Camp Hinterland'!AU42)</f>
        <v>183</v>
      </c>
      <c r="H14" s="132"/>
      <c r="I14" s="132"/>
      <c r="J14" s="132"/>
    </row>
    <row r="15" spans="1:10" ht="21" thickBot="1">
      <c r="A15" s="2">
        <v>10</v>
      </c>
      <c r="B15" s="6" t="s">
        <v>15</v>
      </c>
      <c r="C15" s="48"/>
      <c r="D15" s="57">
        <f>SUM('El presenze Fidal CDS'!AC23,'El presenze Fidal'!AF23,'El presenze Camp Hinterland'!AT23)</f>
        <v>32</v>
      </c>
      <c r="E15" s="68">
        <f>(D15/E5)</f>
        <v>0.3950617283950617</v>
      </c>
      <c r="F15" s="59">
        <f>SUM('El presenze Fidal CDS'!AD23,'El presenze Fidal'!AG23,'El presenze Camp Hinterland'!AU23)</f>
        <v>168</v>
      </c>
      <c r="H15" s="132"/>
      <c r="I15" s="132"/>
      <c r="J15" s="132"/>
    </row>
    <row r="16" spans="1:10" ht="21" thickBot="1">
      <c r="A16" s="2">
        <v>11</v>
      </c>
      <c r="B16" s="6" t="s">
        <v>26</v>
      </c>
      <c r="C16" s="48"/>
      <c r="D16" s="57">
        <f>SUM('El presenze Fidal CDS'!AC35,'El presenze Fidal'!AF35,'El presenze Camp Hinterland'!AT35)</f>
        <v>30</v>
      </c>
      <c r="E16" s="68">
        <f>(D16/E5)</f>
        <v>0.37037037037037035</v>
      </c>
      <c r="F16" s="59">
        <f>SUM('El presenze Fidal CDS'!AD35,'El presenze Fidal'!AG35,'El presenze Camp Hinterland'!AU35)</f>
        <v>160</v>
      </c>
      <c r="H16" s="132"/>
      <c r="I16" s="132"/>
      <c r="J16" s="132"/>
    </row>
    <row r="17" spans="1:10" ht="21" thickBot="1">
      <c r="A17" s="2">
        <v>12</v>
      </c>
      <c r="B17" s="6" t="s">
        <v>40</v>
      </c>
      <c r="C17" s="48"/>
      <c r="D17" s="57">
        <f>SUM('El presenze Fidal CDS'!AC49,'El presenze Fidal'!AF49,'El presenze Camp Hinterland'!AT49)</f>
        <v>28</v>
      </c>
      <c r="E17" s="68">
        <f>(D17/E5)</f>
        <v>0.345679012345679</v>
      </c>
      <c r="F17" s="59">
        <f>SUM('El presenze Fidal CDS'!AD49,'El presenze Fidal'!AG49,'El presenze Camp Hinterland'!AU49)</f>
        <v>152</v>
      </c>
      <c r="H17" s="132"/>
      <c r="I17" s="132"/>
      <c r="J17" s="132"/>
    </row>
    <row r="18" spans="1:10" ht="21" thickBot="1">
      <c r="A18" s="2">
        <v>13</v>
      </c>
      <c r="B18" s="6" t="s">
        <v>31</v>
      </c>
      <c r="C18" s="48"/>
      <c r="D18" s="57">
        <f>SUM('El presenze Fidal CDS'!AC40,'El presenze Fidal'!AF40,'El presenze Camp Hinterland'!AT40)</f>
        <v>33</v>
      </c>
      <c r="E18" s="68">
        <f>(D18/E5)</f>
        <v>0.4074074074074074</v>
      </c>
      <c r="F18" s="59">
        <f>SUM('El presenze Fidal CDS'!AD40,'El presenze Fidal'!AG40,'El presenze Camp Hinterland'!AU40)</f>
        <v>140</v>
      </c>
      <c r="H18" s="132"/>
      <c r="I18" s="132"/>
      <c r="J18" s="132"/>
    </row>
    <row r="19" spans="1:10" ht="21" thickBot="1">
      <c r="A19" s="2">
        <v>14</v>
      </c>
      <c r="B19" s="6" t="s">
        <v>38</v>
      </c>
      <c r="C19" s="48"/>
      <c r="D19" s="57">
        <f>SUM('El presenze Fidal CDS'!AC47,'El presenze Fidal'!AF47,'El presenze Camp Hinterland'!AT47)</f>
        <v>25</v>
      </c>
      <c r="E19" s="68">
        <f>(D19/E5)</f>
        <v>0.30864197530864196</v>
      </c>
      <c r="F19" s="59">
        <f>SUM('El presenze Fidal CDS'!AD47,'El presenze Fidal'!AG47,'El presenze Camp Hinterland'!AU47)</f>
        <v>136</v>
      </c>
      <c r="H19" s="132"/>
      <c r="I19" s="132"/>
      <c r="J19" s="132"/>
    </row>
    <row r="20" spans="1:10" ht="21" thickBot="1">
      <c r="A20" s="2">
        <v>15</v>
      </c>
      <c r="B20" s="6" t="s">
        <v>41</v>
      </c>
      <c r="C20" s="48"/>
      <c r="D20" s="57">
        <f>SUM('El presenze Fidal CDS'!AC50,'El presenze Fidal'!AF50,'El presenze Camp Hinterland'!AT50)</f>
        <v>39</v>
      </c>
      <c r="E20" s="68">
        <f>(D20/E5)</f>
        <v>0.48148148148148145</v>
      </c>
      <c r="F20" s="59">
        <f>SUM('El presenze Fidal CDS'!AD50,'El presenze Fidal'!AG50,'El presenze Camp Hinterland'!AU50)</f>
        <v>133</v>
      </c>
      <c r="H20" s="132"/>
      <c r="I20" s="132"/>
      <c r="J20" s="132"/>
    </row>
    <row r="21" spans="1:6" ht="21" thickBot="1">
      <c r="A21" s="2">
        <v>16</v>
      </c>
      <c r="B21" s="6" t="s">
        <v>10</v>
      </c>
      <c r="C21" s="48"/>
      <c r="D21" s="57">
        <f>SUM('El presenze Fidal CDS'!AC18,'El presenze Fidal'!AF18,'El presenze Camp Hinterland'!AT18)</f>
        <v>28</v>
      </c>
      <c r="E21" s="68">
        <f>(D21/E5)</f>
        <v>0.345679012345679</v>
      </c>
      <c r="F21" s="59">
        <f>SUM('El presenze Fidal CDS'!AD18,'El presenze Fidal'!AG18,'El presenze Camp Hinterland'!AU18)</f>
        <v>122</v>
      </c>
    </row>
    <row r="22" spans="1:6" ht="21" thickBot="1">
      <c r="A22" s="2">
        <v>17</v>
      </c>
      <c r="B22" s="6" t="s">
        <v>37</v>
      </c>
      <c r="C22" s="48"/>
      <c r="D22" s="57">
        <f>SUM('El presenze Fidal CDS'!AC46,'El presenze Fidal'!AF46,'El presenze Camp Hinterland'!AT46)</f>
        <v>30</v>
      </c>
      <c r="E22" s="68">
        <f>(D22/E5)</f>
        <v>0.37037037037037035</v>
      </c>
      <c r="F22" s="59">
        <f>SUM('El presenze Fidal CDS'!AD46,'El presenze Fidal'!AG46,'El presenze Camp Hinterland'!AU46)</f>
        <v>120</v>
      </c>
    </row>
    <row r="23" spans="1:6" ht="21" thickBot="1">
      <c r="A23" s="2">
        <v>18</v>
      </c>
      <c r="B23" s="6" t="s">
        <v>24</v>
      </c>
      <c r="C23" s="48"/>
      <c r="D23" s="57">
        <f>SUM('El presenze Fidal CDS'!AC32,'El presenze Fidal'!AF32,'El presenze Camp Hinterland'!AT32)</f>
        <v>23</v>
      </c>
      <c r="E23" s="68">
        <f>(D23/E5)</f>
        <v>0.2839506172839506</v>
      </c>
      <c r="F23" s="59">
        <f>SUM('El presenze Fidal CDS'!AD32,'El presenze Fidal'!AG32,'El presenze Camp Hinterland'!AU32)</f>
        <v>117</v>
      </c>
    </row>
    <row r="24" spans="1:6" ht="21" thickBot="1">
      <c r="A24" s="2">
        <v>19</v>
      </c>
      <c r="B24" s="6" t="s">
        <v>6</v>
      </c>
      <c r="C24" s="48"/>
      <c r="D24" s="57">
        <f>SUM('El presenze Fidal CDS'!AC14,'El presenze Fidal'!AF14,'El presenze Camp Hinterland'!AT14)</f>
        <v>23</v>
      </c>
      <c r="E24" s="68">
        <f>(D24/E5)</f>
        <v>0.2839506172839506</v>
      </c>
      <c r="F24" s="59">
        <f>SUM('El presenze Fidal CDS'!AD14,'El presenze Fidal'!AG14,'El presenze Camp Hinterland'!AU14)</f>
        <v>114</v>
      </c>
    </row>
    <row r="25" spans="1:6" ht="21" thickBot="1">
      <c r="A25" s="2">
        <v>20</v>
      </c>
      <c r="B25" s="6" t="s">
        <v>13</v>
      </c>
      <c r="C25" s="48"/>
      <c r="D25" s="57">
        <f>SUM('El presenze Fidal CDS'!AC21,'El presenze Fidal'!AF21,'El presenze Camp Hinterland'!AT21)</f>
        <v>27</v>
      </c>
      <c r="E25" s="68">
        <f>(D25/E5)</f>
        <v>0.3333333333333333</v>
      </c>
      <c r="F25" s="59">
        <f>SUM('El presenze Fidal CDS'!AD21,'El presenze Fidal'!AG21,'El presenze Camp Hinterland'!AU21)</f>
        <v>112</v>
      </c>
    </row>
    <row r="26" spans="1:6" ht="21" thickBot="1">
      <c r="A26" s="2">
        <v>21</v>
      </c>
      <c r="B26" s="6" t="s">
        <v>21</v>
      </c>
      <c r="C26" s="48"/>
      <c r="D26" s="57">
        <f>SUM('El presenze Fidal CDS'!AC29,'El presenze Fidal'!AF29,'El presenze Camp Hinterland'!AT29)</f>
        <v>20</v>
      </c>
      <c r="E26" s="68">
        <f>(D26/E5)</f>
        <v>0.24691358024691357</v>
      </c>
      <c r="F26" s="59">
        <f>SUM('El presenze Fidal CDS'!AD29,'El presenze Fidal'!AG29,'El presenze Camp Hinterland'!AU29)</f>
        <v>110</v>
      </c>
    </row>
    <row r="27" spans="1:6" ht="21" thickBot="1">
      <c r="A27" s="2">
        <v>22</v>
      </c>
      <c r="B27" s="6" t="s">
        <v>4</v>
      </c>
      <c r="C27" s="48"/>
      <c r="D27" s="57">
        <f>SUM('El presenze Fidal CDS'!AC10,'El presenze Fidal'!AF10,'El presenze Camp Hinterland'!AT10)</f>
        <v>23</v>
      </c>
      <c r="E27" s="68">
        <f>(D27/E5)</f>
        <v>0.2839506172839506</v>
      </c>
      <c r="F27" s="59">
        <f>SUM('El presenze Fidal CDS'!AD10,'El presenze Fidal'!AG10,'El presenze Camp Hinterland'!AU10)</f>
        <v>109</v>
      </c>
    </row>
    <row r="28" spans="1:6" ht="21" thickBot="1">
      <c r="A28" s="2">
        <v>23</v>
      </c>
      <c r="B28" s="6" t="s">
        <v>12</v>
      </c>
      <c r="C28" s="48"/>
      <c r="D28" s="57">
        <f>SUM('El presenze Fidal CDS'!AC20,'El presenze Fidal'!AF20,'El presenze Camp Hinterland'!AT20)</f>
        <v>19</v>
      </c>
      <c r="E28" s="68">
        <f>(D28/E5)</f>
        <v>0.2345679012345679</v>
      </c>
      <c r="F28" s="59">
        <f>SUM('El presenze Fidal CDS'!AD20,'El presenze Fidal'!AG20,'El presenze Camp Hinterland'!AU20)</f>
        <v>108</v>
      </c>
    </row>
    <row r="29" spans="1:6" ht="21" thickBot="1">
      <c r="A29" s="2">
        <v>24</v>
      </c>
      <c r="B29" s="6" t="s">
        <v>7</v>
      </c>
      <c r="C29" s="48"/>
      <c r="D29" s="57">
        <f>SUM('El presenze Fidal CDS'!AC15,'El presenze Fidal'!AF15,'El presenze Camp Hinterland'!AT15)</f>
        <v>25</v>
      </c>
      <c r="E29" s="68">
        <f>(D29/E5)</f>
        <v>0.30864197530864196</v>
      </c>
      <c r="F29" s="59">
        <f>SUM('El presenze Fidal CDS'!AD15,'El presenze Fidal'!AG15,'El presenze Camp Hinterland'!AU15)</f>
        <v>100</v>
      </c>
    </row>
    <row r="30" spans="1:6" ht="21" thickBot="1">
      <c r="A30" s="2">
        <v>25</v>
      </c>
      <c r="B30" s="6" t="s">
        <v>1</v>
      </c>
      <c r="C30" s="48"/>
      <c r="D30" s="57">
        <f>SUM('El presenze Fidal CDS'!AC5,'El presenze Fidal'!AF5,'El presenze Camp Hinterland'!AT5)</f>
        <v>22</v>
      </c>
      <c r="E30" s="68">
        <f>(D30/E5)</f>
        <v>0.2716049382716049</v>
      </c>
      <c r="F30" s="59">
        <f>SUM('El presenze Fidal CDS'!AD5,'El presenze Fidal'!AG5,'El presenze Camp Hinterland'!AU5)</f>
        <v>99</v>
      </c>
    </row>
    <row r="31" spans="1:6" ht="21" thickBot="1">
      <c r="A31" s="2">
        <v>26</v>
      </c>
      <c r="B31" s="6" t="s">
        <v>20</v>
      </c>
      <c r="C31" s="48"/>
      <c r="D31" s="57">
        <f>SUM('El presenze Fidal CDS'!AC28,'El presenze Fidal'!AF28,'El presenze Camp Hinterland'!AT28)</f>
        <v>16</v>
      </c>
      <c r="E31" s="68">
        <f>(D31/E5)</f>
        <v>0.19753086419753085</v>
      </c>
      <c r="F31" s="59">
        <f>SUM('El presenze Fidal CDS'!AD28,'El presenze Fidal'!AG28,'El presenze Camp Hinterland'!AU28)</f>
        <v>99</v>
      </c>
    </row>
    <row r="32" spans="1:6" ht="21" thickBot="1">
      <c r="A32" s="2">
        <v>27</v>
      </c>
      <c r="B32" s="6" t="s">
        <v>23</v>
      </c>
      <c r="C32" s="48"/>
      <c r="D32" s="57">
        <f>SUM('El presenze Fidal CDS'!AC31,'El presenze Fidal'!AF31,'El presenze Camp Hinterland'!AT31)</f>
        <v>27</v>
      </c>
      <c r="E32" s="68">
        <f>(D32/E5)</f>
        <v>0.3333333333333333</v>
      </c>
      <c r="F32" s="59">
        <f>SUM('El presenze Fidal CDS'!AD31,'El presenze Fidal'!AG31,'El presenze Camp Hinterland'!AU31)</f>
        <v>94</v>
      </c>
    </row>
    <row r="33" spans="1:6" ht="21" thickBot="1">
      <c r="A33" s="2">
        <v>28</v>
      </c>
      <c r="B33" s="6" t="s">
        <v>17</v>
      </c>
      <c r="C33" s="48"/>
      <c r="D33" s="57">
        <f>SUM('El presenze Fidal CDS'!AC25,'El presenze Fidal'!AF25,'El presenze Camp Hinterland'!AT25)</f>
        <v>31</v>
      </c>
      <c r="E33" s="68">
        <f>(D33/E5)</f>
        <v>0.38271604938271603</v>
      </c>
      <c r="F33" s="59">
        <f>SUM('El presenze Fidal CDS'!AD25,'El presenze Fidal'!AG25,'El presenze Camp Hinterland'!AU25)</f>
        <v>93</v>
      </c>
    </row>
    <row r="34" spans="1:6" ht="21" thickBot="1">
      <c r="A34" s="2">
        <v>29</v>
      </c>
      <c r="B34" s="6" t="s">
        <v>29</v>
      </c>
      <c r="C34" s="48"/>
      <c r="D34" s="57">
        <f>SUM('El presenze Fidal CDS'!AC38,'El presenze Fidal'!AF38,'El presenze Camp Hinterland'!AT38)</f>
        <v>13</v>
      </c>
      <c r="E34" s="68">
        <f>(D34/E5)</f>
        <v>0.16049382716049382</v>
      </c>
      <c r="F34" s="59">
        <f>SUM('El presenze Fidal CDS'!AD38,'El presenze Fidal'!AG38,'El presenze Camp Hinterland'!AU38)</f>
        <v>87</v>
      </c>
    </row>
    <row r="35" spans="1:6" ht="21" thickBot="1">
      <c r="A35" s="2">
        <v>30</v>
      </c>
      <c r="B35" s="6" t="s">
        <v>2</v>
      </c>
      <c r="C35" s="48"/>
      <c r="D35" s="57">
        <f>SUM('El presenze Fidal CDS'!AC8,'El presenze Fidal'!AF8,'El presenze Camp Hinterland'!AT8)</f>
        <v>16</v>
      </c>
      <c r="E35" s="68">
        <f>(D35/E5)</f>
        <v>0.19753086419753085</v>
      </c>
      <c r="F35" s="59">
        <f>SUM('El presenze Fidal CDS'!AD8,'El presenze Fidal'!AG8,'El presenze Camp Hinterland'!AU8)</f>
        <v>86</v>
      </c>
    </row>
    <row r="36" spans="1:6" ht="21" thickBot="1">
      <c r="A36" s="2">
        <v>31</v>
      </c>
      <c r="B36" s="6" t="s">
        <v>8</v>
      </c>
      <c r="C36" s="48"/>
      <c r="D36" s="57">
        <f>SUM('El presenze Fidal CDS'!AC16,'El presenze Fidal'!AF16,'El presenze Camp Hinterland'!AT16)</f>
        <v>14</v>
      </c>
      <c r="E36" s="68">
        <f>(D36/E5)</f>
        <v>0.1728395061728395</v>
      </c>
      <c r="F36" s="59">
        <f>SUM('El presenze Fidal CDS'!AD16,'El presenze Fidal'!AG16,'El presenze Camp Hinterland'!AU16)</f>
        <v>78</v>
      </c>
    </row>
    <row r="37" spans="1:6" ht="21" thickBot="1">
      <c r="A37" s="2">
        <v>32</v>
      </c>
      <c r="B37" s="6" t="s">
        <v>16</v>
      </c>
      <c r="C37" s="48"/>
      <c r="D37" s="57">
        <f>SUM('El presenze Fidal CDS'!AC24,'El presenze Fidal'!AF24,'El presenze Camp Hinterland'!AT24)</f>
        <v>17</v>
      </c>
      <c r="E37" s="68">
        <f>(D37/E5)</f>
        <v>0.20987654320987653</v>
      </c>
      <c r="F37" s="59">
        <f>SUM('El presenze Fidal CDS'!AD24,'El presenze Fidal'!AG24,'El presenze Camp Hinterland'!AU24)</f>
        <v>70</v>
      </c>
    </row>
    <row r="38" spans="1:6" ht="21" thickBot="1">
      <c r="A38" s="2">
        <v>33</v>
      </c>
      <c r="B38" s="6" t="s">
        <v>19</v>
      </c>
      <c r="C38" s="48"/>
      <c r="D38" s="57">
        <f>SUM('El presenze Fidal CDS'!AC27,'El presenze Fidal'!AF27,'El presenze Camp Hinterland'!AT27)</f>
        <v>25</v>
      </c>
      <c r="E38" s="68">
        <f>(D38/E5)</f>
        <v>0.30864197530864196</v>
      </c>
      <c r="F38" s="59">
        <f>SUM('El presenze Fidal CDS'!AD27,'El presenze Fidal'!AG27,'El presenze Camp Hinterland'!AU27)</f>
        <v>67</v>
      </c>
    </row>
    <row r="39" spans="1:6" ht="21" thickBot="1">
      <c r="A39" s="2">
        <v>34</v>
      </c>
      <c r="B39" s="6" t="s">
        <v>36</v>
      </c>
      <c r="C39" s="48"/>
      <c r="D39" s="57">
        <f>SUM('El presenze Fidal CDS'!AC45,'El presenze Fidal'!AF45,'El presenze Camp Hinterland'!AT45)</f>
        <v>15</v>
      </c>
      <c r="E39" s="68">
        <f>(D39/E5)</f>
        <v>0.18518518518518517</v>
      </c>
      <c r="F39" s="59">
        <f>SUM('El presenze Fidal CDS'!AD45,'El presenze Fidal'!AG45,'El presenze Camp Hinterland'!AU45)</f>
        <v>63</v>
      </c>
    </row>
    <row r="40" spans="1:6" ht="21" thickBot="1">
      <c r="A40" s="2">
        <v>35</v>
      </c>
      <c r="B40" s="6" t="s">
        <v>30</v>
      </c>
      <c r="C40" s="48"/>
      <c r="D40" s="57">
        <f>SUM('El presenze Fidal CDS'!AC39,'El presenze Fidal'!AF39,'El presenze Camp Hinterland'!AT39)</f>
        <v>17</v>
      </c>
      <c r="E40" s="68">
        <f>(D40/E5)</f>
        <v>0.20987654320987653</v>
      </c>
      <c r="F40" s="59">
        <f>SUM('El presenze Fidal CDS'!AD39,'El presenze Fidal'!AG39,'El presenze Camp Hinterland'!AU39)</f>
        <v>61</v>
      </c>
    </row>
    <row r="41" spans="1:6" ht="21" thickBot="1">
      <c r="A41" s="2">
        <v>36</v>
      </c>
      <c r="B41" s="6" t="s">
        <v>18</v>
      </c>
      <c r="C41" s="48"/>
      <c r="D41" s="57">
        <f>SUM('El presenze Fidal CDS'!AC26,'El presenze Fidal'!AF26,'El presenze Camp Hinterland'!AT26)</f>
        <v>9</v>
      </c>
      <c r="E41" s="68">
        <f>(D41/E5)</f>
        <v>0.1111111111111111</v>
      </c>
      <c r="F41" s="59">
        <f>SUM('El presenze Fidal CDS'!AD26,'El presenze Fidal'!AG26,'El presenze Camp Hinterland'!AU26)</f>
        <v>59</v>
      </c>
    </row>
    <row r="42" spans="1:6" ht="21" thickBot="1">
      <c r="A42" s="2">
        <v>37</v>
      </c>
      <c r="B42" s="6" t="s">
        <v>3</v>
      </c>
      <c r="C42" s="48"/>
      <c r="D42" s="57">
        <f>SUM('El presenze Fidal CDS'!AC9,'El presenze Fidal'!AF9,'El presenze Camp Hinterland'!AT9)</f>
        <v>12</v>
      </c>
      <c r="E42" s="68">
        <f>(D42/E5)</f>
        <v>0.14814814814814814</v>
      </c>
      <c r="F42" s="59">
        <f>SUM('El presenze Fidal CDS'!AD9,'El presenze Fidal'!AG9,'El presenze Camp Hinterland'!AU9)</f>
        <v>52</v>
      </c>
    </row>
    <row r="43" spans="1:6" ht="21" thickBot="1">
      <c r="A43" s="2">
        <v>38</v>
      </c>
      <c r="B43" s="6" t="s">
        <v>5</v>
      </c>
      <c r="C43" s="48"/>
      <c r="D43" s="57">
        <f>SUM('El presenze Fidal CDS'!AC11,'El presenze Fidal'!AF11,'El presenze Camp Hinterland'!AT11)</f>
        <v>8</v>
      </c>
      <c r="E43" s="68">
        <f>(D43/E5)</f>
        <v>0.09876543209876543</v>
      </c>
      <c r="F43" s="59">
        <f>SUM('El presenze Fidal CDS'!AD11,'El presenze Fidal'!AG11,'El presenze Camp Hinterland'!AU11)</f>
        <v>48</v>
      </c>
    </row>
    <row r="44" spans="1:6" ht="21" thickBot="1">
      <c r="A44" s="2">
        <v>39</v>
      </c>
      <c r="B44" s="6" t="s">
        <v>22</v>
      </c>
      <c r="C44" s="48"/>
      <c r="D44" s="57">
        <f>SUM('El presenze Fidal CDS'!AC30,'El presenze Fidal'!AF30,'El presenze Camp Hinterland'!AT30)</f>
        <v>7</v>
      </c>
      <c r="E44" s="68">
        <f>(D44/E5)</f>
        <v>0.08641975308641975</v>
      </c>
      <c r="F44" s="59">
        <f>SUM('El presenze Fidal CDS'!AD30,'El presenze Fidal'!AG30,'El presenze Camp Hinterland'!AU30)</f>
        <v>47</v>
      </c>
    </row>
    <row r="45" spans="1:6" ht="21" thickBot="1">
      <c r="A45" s="2">
        <v>40</v>
      </c>
      <c r="B45" s="6" t="s">
        <v>11</v>
      </c>
      <c r="C45" s="48"/>
      <c r="D45" s="57">
        <f>SUM('El presenze Fidal CDS'!AC19,'El presenze Fidal'!AF19,'El presenze Camp Hinterland'!AT19)</f>
        <v>9</v>
      </c>
      <c r="E45" s="68">
        <f>(D45/E5)</f>
        <v>0.1111111111111111</v>
      </c>
      <c r="F45" s="59">
        <f>SUM('El presenze Fidal CDS'!AD19,'El presenze Fidal'!AG19,'El presenze Camp Hinterland'!AU19)</f>
        <v>46</v>
      </c>
    </row>
    <row r="46" spans="1:6" ht="21" thickBot="1">
      <c r="A46" s="2">
        <v>41</v>
      </c>
      <c r="B46" s="6" t="s">
        <v>80</v>
      </c>
      <c r="C46" s="48"/>
      <c r="D46" s="57">
        <f>SUM('El presenze Fidal CDS'!AC6,'El presenze Fidal'!AF6,'El presenze Camp Hinterland'!AT6)</f>
        <v>12</v>
      </c>
      <c r="E46" s="68">
        <f>(D46/E5)</f>
        <v>0.14814814814814814</v>
      </c>
      <c r="F46" s="59">
        <f>SUM('El presenze Fidal CDS'!AD6,'El presenze Fidal'!AG6,'El presenze Camp Hinterland'!AU6)</f>
        <v>44</v>
      </c>
    </row>
    <row r="47" spans="1:6" ht="21" thickBot="1">
      <c r="A47" s="2">
        <v>42</v>
      </c>
      <c r="B47" s="6" t="s">
        <v>39</v>
      </c>
      <c r="C47" s="48"/>
      <c r="D47" s="57">
        <f>SUM('El presenze Fidal CDS'!AC48,'El presenze Fidal'!AF48,'El presenze Camp Hinterland'!AT48)</f>
        <v>10</v>
      </c>
      <c r="E47" s="68">
        <f>(D47/E5)</f>
        <v>0.12345679012345678</v>
      </c>
      <c r="F47" s="59">
        <f>SUM('El presenze Fidal CDS'!AD48,'El presenze Fidal'!AG48,'El presenze Camp Hinterland'!AU48)</f>
        <v>42</v>
      </c>
    </row>
    <row r="48" spans="1:6" ht="21" thickBot="1">
      <c r="A48" s="2">
        <v>43</v>
      </c>
      <c r="B48" s="6" t="s">
        <v>34</v>
      </c>
      <c r="C48" s="48"/>
      <c r="D48" s="57">
        <f>SUM('El presenze Fidal CDS'!AC43,'El presenze Fidal'!AF43,'El presenze Camp Hinterland'!AT43)</f>
        <v>7</v>
      </c>
      <c r="E48" s="68">
        <f>(D48/E5)</f>
        <v>0.08641975308641975</v>
      </c>
      <c r="F48" s="59">
        <f>SUM('El presenze Fidal CDS'!AD43,'El presenze Fidal'!AG43,'El presenze Camp Hinterland'!AU43)</f>
        <v>34</v>
      </c>
    </row>
    <row r="49" spans="1:6" ht="21" thickBot="1">
      <c r="A49" s="2">
        <v>44</v>
      </c>
      <c r="B49" s="6" t="s">
        <v>81</v>
      </c>
      <c r="C49" s="48"/>
      <c r="D49" s="57">
        <f>SUM('El presenze Fidal CDS'!AC12,'El presenze Fidal'!AF12,'El presenze Camp Hinterland'!AT12)</f>
        <v>5</v>
      </c>
      <c r="E49" s="68">
        <f>(D49/E5)</f>
        <v>0.06172839506172839</v>
      </c>
      <c r="F49" s="59">
        <f>SUM('El presenze Fidal CDS'!AD12,'El presenze Fidal'!AG12,'El presenze Camp Hinterland'!AU12)</f>
        <v>31</v>
      </c>
    </row>
    <row r="50" spans="1:6" ht="21" thickBot="1">
      <c r="A50" s="2">
        <v>45</v>
      </c>
      <c r="B50" s="6" t="s">
        <v>9</v>
      </c>
      <c r="C50" s="48"/>
      <c r="D50" s="57">
        <f>SUM('El presenze Fidal CDS'!AC17,'El presenze Fidal'!AF17,'El presenze Camp Hinterland'!AT17)</f>
        <v>6</v>
      </c>
      <c r="E50" s="68">
        <f>(D50/E5)</f>
        <v>0.07407407407407407</v>
      </c>
      <c r="F50" s="59">
        <f>SUM('El presenze Fidal CDS'!AD17,'El presenze Fidal'!AG17,'El presenze Camp Hinterland'!AU17)</f>
        <v>30</v>
      </c>
    </row>
    <row r="51" spans="1:6" ht="21" thickBot="1">
      <c r="A51" s="2">
        <v>46</v>
      </c>
      <c r="B51" s="6" t="s">
        <v>42</v>
      </c>
      <c r="C51" s="48"/>
      <c r="D51" s="57">
        <f>SUM('El presenze Fidal CDS'!AC51,'El presenze Fidal'!AF51,'El presenze Camp Hinterland'!AT51)</f>
        <v>1</v>
      </c>
      <c r="E51" s="68">
        <f>(D51/E5)</f>
        <v>0.012345679012345678</v>
      </c>
      <c r="F51" s="59">
        <f>SUM('El presenze Fidal CDS'!AD51,'El presenze Fidal'!AG51,'El presenze Camp Hinterland'!AU51)</f>
        <v>7</v>
      </c>
    </row>
    <row r="52" spans="1:6" ht="21" thickBot="1">
      <c r="A52" s="2">
        <v>47</v>
      </c>
      <c r="B52" s="6" t="s">
        <v>82</v>
      </c>
      <c r="C52" s="48"/>
      <c r="D52" s="57">
        <f>SUM('El presenze Fidal CDS'!AC33,'El presenze Fidal'!AF33,'El presenze Camp Hinterland'!AT33)</f>
        <v>0</v>
      </c>
      <c r="E52" s="68">
        <f>(D52/E6)</f>
        <v>0</v>
      </c>
      <c r="F52" s="59">
        <f>SUM('El presenze Fidal CDS'!AD33,'El presenze Fidal'!AG33,'El presenze Camp Hinterland'!AU33)</f>
        <v>0</v>
      </c>
    </row>
    <row r="53" spans="1:6" ht="21" thickBot="1">
      <c r="A53" s="2">
        <v>48</v>
      </c>
      <c r="B53" s="7" t="s">
        <v>27</v>
      </c>
      <c r="C53" s="92"/>
      <c r="D53" s="101">
        <f>SUM('El presenze Fidal CDS'!AC36,'El presenze Fidal'!AF36,'El presenze Camp Hinterland'!AT36)</f>
        <v>0</v>
      </c>
      <c r="E53" s="102">
        <f>(D53/E6)</f>
        <v>0</v>
      </c>
      <c r="F53" s="94">
        <f>SUM('El presenze Fidal CDS'!AD36,'El presenze Fidal'!AG36,'El presenze Camp Hinterland'!AU36)</f>
        <v>0</v>
      </c>
    </row>
  </sheetData>
  <sheetProtection/>
  <autoFilter ref="B1:B53"/>
  <mergeCells count="6">
    <mergeCell ref="A1:B1"/>
    <mergeCell ref="C1:F1"/>
    <mergeCell ref="F2:F4"/>
    <mergeCell ref="B2:C3"/>
    <mergeCell ref="D2:D4"/>
    <mergeCell ref="E2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</dc:creator>
  <cp:keywords/>
  <dc:description/>
  <cp:lastModifiedBy>treccani silvano</cp:lastModifiedBy>
  <cp:lastPrinted>2012-05-14T12:19:57Z</cp:lastPrinted>
  <dcterms:created xsi:type="dcterms:W3CDTF">2011-11-18T20:07:58Z</dcterms:created>
  <dcterms:modified xsi:type="dcterms:W3CDTF">2013-11-25T16:54:59Z</dcterms:modified>
  <cp:category/>
  <cp:version/>
  <cp:contentType/>
  <cp:contentStatus/>
</cp:coreProperties>
</file>